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LANDISK-EE992E\disk1\02_HEAT20\◆HEAT20_2023\◯　認証_2023\☆防露評価について\"/>
    </mc:Choice>
  </mc:AlternateContent>
  <xr:revisionPtr revIDLastSave="0" documentId="8_{54FCDFBA-8C62-4AB7-92EF-56D191A6EC4D}" xr6:coauthVersionLast="47" xr6:coauthVersionMax="47" xr10:uidLastSave="{00000000-0000-0000-0000-000000000000}"/>
  <bookViews>
    <workbookView xWindow="32400" yWindow="2040" windowWidth="24420" windowHeight="17655" tabRatio="601" xr2:uid="{783432FB-B2FF-4B99-A13E-056EB9CABAE2}"/>
  </bookViews>
  <sheets>
    <sheet name="地点選定リスト" sheetId="7" r:id="rId1"/>
    <sheet name="20230120" sheetId="8" state="hidden" r:id="rId2"/>
    <sheet name="評価協作成" sheetId="10" state="hidden" r:id="rId3"/>
  </sheets>
  <definedNames>
    <definedName name="_xlnm._FilterDatabase" localSheetId="1" hidden="1">'20230120'!$A$2:$N$838</definedName>
    <definedName name="_xlnm._FilterDatabase" localSheetId="0" hidden="1">地点選定リスト!$A$6:$V$6</definedName>
    <definedName name="_xlnm._FilterDatabase" localSheetId="2" hidden="1">評価協作成!$A$2:$V$838</definedName>
    <definedName name="_xlnm.Print_Area" localSheetId="1">'20230120'!$A$1:$G$838</definedName>
    <definedName name="_xlnm.Print_Area" localSheetId="0">地点選定リスト!$A$1:$J$842</definedName>
    <definedName name="_xlnm.Print_Titles" localSheetId="1">'20230120'!$1:$2</definedName>
    <definedName name="_xlnm.Print_Titles" localSheetId="0">地点選定リスト!$1:$6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7" l="1"/>
  <c r="H7" i="7"/>
  <c r="R544" i="7"/>
  <c r="Q544" i="7"/>
  <c r="R62" i="7"/>
  <c r="Q62" i="7"/>
  <c r="D796" i="10"/>
  <c r="D797" i="10"/>
  <c r="D798" i="10"/>
  <c r="D799" i="10"/>
  <c r="D800" i="10"/>
  <c r="D801" i="10"/>
  <c r="D802" i="10"/>
  <c r="D803" i="10"/>
  <c r="D804" i="10"/>
  <c r="D805" i="10"/>
  <c r="D806" i="10"/>
  <c r="D807" i="10"/>
  <c r="D808" i="10"/>
  <c r="D809" i="10"/>
  <c r="D810" i="10"/>
  <c r="D811" i="10"/>
  <c r="D812" i="10"/>
  <c r="D813" i="10"/>
  <c r="D814" i="10"/>
  <c r="D815" i="10"/>
  <c r="D816" i="10"/>
  <c r="D817" i="10"/>
  <c r="D818" i="10"/>
  <c r="D819" i="10"/>
  <c r="D820" i="10"/>
  <c r="D795" i="10"/>
  <c r="D600" i="10"/>
  <c r="D599" i="10"/>
  <c r="D598" i="10"/>
  <c r="D597" i="10"/>
  <c r="D596" i="10"/>
  <c r="D595" i="10"/>
  <c r="D594" i="10"/>
  <c r="D593" i="10"/>
  <c r="D592" i="10"/>
  <c r="D591" i="10"/>
  <c r="D590" i="10"/>
  <c r="D345" i="10"/>
  <c r="D344" i="10"/>
  <c r="D343" i="10"/>
  <c r="D342" i="10"/>
  <c r="D341" i="10"/>
  <c r="I254" i="7"/>
  <c r="H254" i="7"/>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217" i="10"/>
  <c r="D218" i="10"/>
  <c r="D219" i="10"/>
  <c r="D220" i="10"/>
  <c r="D221" i="10"/>
  <c r="D222" i="10"/>
  <c r="D223" i="10"/>
  <c r="D224" i="10"/>
  <c r="D225" i="10"/>
  <c r="D226" i="10"/>
  <c r="D227" i="10"/>
  <c r="D228" i="10"/>
  <c r="D229" i="10"/>
  <c r="D230" i="10"/>
  <c r="D231" i="10"/>
  <c r="D232" i="10"/>
  <c r="D233" i="10"/>
  <c r="D234" i="10"/>
  <c r="D235" i="10"/>
  <c r="D236" i="10"/>
  <c r="D237" i="10"/>
  <c r="D238" i="10"/>
  <c r="D239" i="10"/>
  <c r="D240" i="10"/>
  <c r="D241" i="10"/>
  <c r="D242" i="10"/>
  <c r="D243" i="10"/>
  <c r="D244" i="10"/>
  <c r="D245" i="10"/>
  <c r="D246" i="10"/>
  <c r="D247" i="10"/>
  <c r="D248" i="10"/>
  <c r="D249" i="10"/>
  <c r="D250" i="10"/>
  <c r="D251" i="10"/>
  <c r="D252" i="10"/>
  <c r="D253" i="10"/>
  <c r="D254" i="10"/>
  <c r="D255" i="10"/>
  <c r="D256" i="10"/>
  <c r="D257" i="10"/>
  <c r="D258" i="10"/>
  <c r="D259" i="10"/>
  <c r="D260" i="10"/>
  <c r="D261" i="10"/>
  <c r="D262" i="10"/>
  <c r="D263" i="10"/>
  <c r="D264" i="10"/>
  <c r="D265" i="10"/>
  <c r="D266" i="10"/>
  <c r="D267" i="10"/>
  <c r="D268" i="10"/>
  <c r="D269" i="10"/>
  <c r="D270" i="10"/>
  <c r="D271" i="10"/>
  <c r="D272" i="10"/>
  <c r="D273" i="10"/>
  <c r="D274" i="10"/>
  <c r="D275" i="10"/>
  <c r="D276" i="10"/>
  <c r="D277" i="10"/>
  <c r="D278" i="10"/>
  <c r="D279" i="10"/>
  <c r="D280" i="10"/>
  <c r="D281" i="10"/>
  <c r="D282" i="10"/>
  <c r="D283" i="10"/>
  <c r="D284" i="10"/>
  <c r="D285" i="10"/>
  <c r="D286" i="10"/>
  <c r="D287" i="10"/>
  <c r="D288" i="10"/>
  <c r="D289" i="10"/>
  <c r="D290" i="10"/>
  <c r="D291" i="10"/>
  <c r="D292" i="10"/>
  <c r="D293" i="10"/>
  <c r="D294" i="10"/>
  <c r="D295" i="10"/>
  <c r="D296" i="10"/>
  <c r="D297" i="10"/>
  <c r="D298" i="10"/>
  <c r="D299" i="10"/>
  <c r="D300" i="10"/>
  <c r="D301" i="10"/>
  <c r="D302" i="10"/>
  <c r="D303" i="10"/>
  <c r="D304" i="10"/>
  <c r="D305" i="10"/>
  <c r="D306" i="10"/>
  <c r="D307" i="10"/>
  <c r="D308" i="10"/>
  <c r="D309" i="10"/>
  <c r="D310" i="10"/>
  <c r="D311" i="10"/>
  <c r="D312" i="10"/>
  <c r="D313" i="10"/>
  <c r="D314" i="10"/>
  <c r="D315" i="10"/>
  <c r="D316" i="10"/>
  <c r="D317" i="10"/>
  <c r="D318" i="10"/>
  <c r="D319" i="10"/>
  <c r="D320" i="10"/>
  <c r="D321" i="10"/>
  <c r="D322" i="10"/>
  <c r="D323" i="10"/>
  <c r="D324" i="10"/>
  <c r="D325" i="10"/>
  <c r="D326" i="10"/>
  <c r="D327" i="10"/>
  <c r="D328" i="10"/>
  <c r="D329" i="10"/>
  <c r="D330" i="10"/>
  <c r="D331" i="10"/>
  <c r="D332" i="10"/>
  <c r="D333" i="10"/>
  <c r="D334" i="10"/>
  <c r="D335" i="10"/>
  <c r="D336" i="10"/>
  <c r="D337" i="10"/>
  <c r="D338" i="10"/>
  <c r="D339" i="10"/>
  <c r="D340" i="10"/>
  <c r="D346" i="10"/>
  <c r="D347" i="10"/>
  <c r="D348" i="10"/>
  <c r="D349" i="10"/>
  <c r="D350" i="10"/>
  <c r="D351" i="10"/>
  <c r="D352" i="10"/>
  <c r="D353" i="10"/>
  <c r="D354" i="10"/>
  <c r="D355" i="10"/>
  <c r="D356" i="10"/>
  <c r="D357" i="10"/>
  <c r="D358" i="10"/>
  <c r="D359" i="10"/>
  <c r="D360" i="10"/>
  <c r="D361" i="10"/>
  <c r="D362" i="10"/>
  <c r="D363" i="10"/>
  <c r="D364" i="10"/>
  <c r="D365" i="10"/>
  <c r="D366" i="10"/>
  <c r="D367" i="10"/>
  <c r="D368" i="10"/>
  <c r="D369" i="10"/>
  <c r="D370" i="10"/>
  <c r="D371" i="10"/>
  <c r="D372" i="10"/>
  <c r="D373" i="10"/>
  <c r="D374" i="10"/>
  <c r="D375" i="10"/>
  <c r="D376" i="10"/>
  <c r="D377" i="10"/>
  <c r="D378" i="10"/>
  <c r="D379" i="10"/>
  <c r="D380" i="10"/>
  <c r="D381" i="10"/>
  <c r="D382" i="10"/>
  <c r="D383" i="10"/>
  <c r="D384" i="10"/>
  <c r="D385" i="10"/>
  <c r="D386" i="10"/>
  <c r="D387" i="10"/>
  <c r="D388" i="10"/>
  <c r="D389" i="10"/>
  <c r="D390" i="10"/>
  <c r="D391" i="10"/>
  <c r="D392" i="10"/>
  <c r="D393" i="10"/>
  <c r="D394" i="10"/>
  <c r="D395" i="10"/>
  <c r="D396" i="10"/>
  <c r="D397" i="10"/>
  <c r="D398" i="10"/>
  <c r="D399" i="10"/>
  <c r="D400" i="10"/>
  <c r="D401" i="10"/>
  <c r="D402" i="10"/>
  <c r="D403" i="10"/>
  <c r="D404" i="10"/>
  <c r="D405" i="10"/>
  <c r="D406" i="10"/>
  <c r="D407" i="10"/>
  <c r="D408" i="10"/>
  <c r="D409" i="10"/>
  <c r="D410" i="10"/>
  <c r="D411" i="10"/>
  <c r="D412" i="10"/>
  <c r="D413" i="10"/>
  <c r="D414" i="10"/>
  <c r="D415" i="10"/>
  <c r="D416" i="10"/>
  <c r="D417" i="10"/>
  <c r="D418" i="10"/>
  <c r="D419" i="10"/>
  <c r="D420" i="10"/>
  <c r="D421" i="10"/>
  <c r="D422" i="10"/>
  <c r="D423" i="10"/>
  <c r="D424" i="10"/>
  <c r="D425" i="10"/>
  <c r="D426" i="10"/>
  <c r="D427" i="10"/>
  <c r="D428" i="10"/>
  <c r="D429" i="10"/>
  <c r="D430" i="10"/>
  <c r="D431" i="10"/>
  <c r="D432" i="10"/>
  <c r="D433" i="10"/>
  <c r="D434" i="10"/>
  <c r="D435" i="10"/>
  <c r="D436" i="10"/>
  <c r="D437" i="10"/>
  <c r="D438" i="10"/>
  <c r="D439" i="10"/>
  <c r="D440" i="10"/>
  <c r="D441" i="10"/>
  <c r="D442" i="10"/>
  <c r="D443" i="10"/>
  <c r="D444" i="10"/>
  <c r="D445" i="10"/>
  <c r="D446" i="10"/>
  <c r="D447" i="10"/>
  <c r="D448" i="10"/>
  <c r="D449" i="10"/>
  <c r="D450" i="10"/>
  <c r="D451" i="10"/>
  <c r="D452" i="10"/>
  <c r="D453" i="10"/>
  <c r="D454" i="10"/>
  <c r="D455" i="10"/>
  <c r="D456" i="10"/>
  <c r="D457" i="10"/>
  <c r="D458" i="10"/>
  <c r="D459" i="10"/>
  <c r="D460" i="10"/>
  <c r="D461" i="10"/>
  <c r="D462" i="10"/>
  <c r="D463" i="10"/>
  <c r="D464" i="10"/>
  <c r="D465" i="10"/>
  <c r="D466" i="10"/>
  <c r="D467" i="10"/>
  <c r="D468" i="10"/>
  <c r="D469" i="10"/>
  <c r="D470" i="10"/>
  <c r="D471" i="10"/>
  <c r="D472" i="10"/>
  <c r="D473" i="10"/>
  <c r="D474" i="10"/>
  <c r="D475" i="10"/>
  <c r="D476" i="10"/>
  <c r="D477" i="10"/>
  <c r="D478" i="10"/>
  <c r="D479" i="10"/>
  <c r="D480" i="10"/>
  <c r="D481" i="10"/>
  <c r="D482" i="10"/>
  <c r="D483" i="10"/>
  <c r="D484" i="10"/>
  <c r="D485" i="10"/>
  <c r="D486" i="10"/>
  <c r="D487" i="10"/>
  <c r="D488" i="10"/>
  <c r="D489" i="10"/>
  <c r="D490" i="10"/>
  <c r="D491" i="10"/>
  <c r="D492" i="10"/>
  <c r="D493" i="10"/>
  <c r="D494" i="10"/>
  <c r="D495" i="10"/>
  <c r="D496" i="10"/>
  <c r="D497" i="10"/>
  <c r="D498" i="10"/>
  <c r="D499" i="10"/>
  <c r="D500" i="10"/>
  <c r="D501" i="10"/>
  <c r="D502" i="10"/>
  <c r="D503" i="10"/>
  <c r="D504" i="10"/>
  <c r="D505" i="10"/>
  <c r="D506" i="10"/>
  <c r="D507" i="10"/>
  <c r="D508" i="10"/>
  <c r="D509" i="10"/>
  <c r="D510" i="10"/>
  <c r="D511" i="10"/>
  <c r="D512" i="10"/>
  <c r="D513" i="10"/>
  <c r="D514" i="10"/>
  <c r="D515" i="10"/>
  <c r="D516" i="10"/>
  <c r="D517" i="10"/>
  <c r="D518" i="10"/>
  <c r="D519" i="10"/>
  <c r="D520" i="10"/>
  <c r="D521" i="10"/>
  <c r="D522" i="10"/>
  <c r="D523" i="10"/>
  <c r="D524" i="10"/>
  <c r="D525" i="10"/>
  <c r="D526" i="10"/>
  <c r="D527" i="10"/>
  <c r="D528" i="10"/>
  <c r="D529" i="10"/>
  <c r="D530" i="10"/>
  <c r="D531" i="10"/>
  <c r="D532" i="10"/>
  <c r="D533" i="10"/>
  <c r="D534" i="10"/>
  <c r="D535" i="10"/>
  <c r="D536" i="10"/>
  <c r="D537" i="10"/>
  <c r="D538" i="10"/>
  <c r="D539" i="10"/>
  <c r="D540" i="10"/>
  <c r="D541" i="10"/>
  <c r="D542" i="10"/>
  <c r="D543" i="10"/>
  <c r="D544" i="10"/>
  <c r="D545" i="10"/>
  <c r="D546" i="10"/>
  <c r="D547" i="10"/>
  <c r="D548" i="10"/>
  <c r="D549" i="10"/>
  <c r="D550" i="10"/>
  <c r="D551" i="10"/>
  <c r="D552" i="10"/>
  <c r="D553" i="10"/>
  <c r="D554" i="10"/>
  <c r="D555" i="10"/>
  <c r="D556" i="10"/>
  <c r="D557" i="10"/>
  <c r="D558" i="10"/>
  <c r="D559" i="10"/>
  <c r="D560" i="10"/>
  <c r="D561" i="10"/>
  <c r="D562" i="10"/>
  <c r="D563" i="10"/>
  <c r="D564" i="10"/>
  <c r="D565" i="10"/>
  <c r="D566" i="10"/>
  <c r="D567" i="10"/>
  <c r="D568" i="10"/>
  <c r="D569" i="10"/>
  <c r="D570" i="10"/>
  <c r="D571" i="10"/>
  <c r="D572" i="10"/>
  <c r="D573" i="10"/>
  <c r="D574" i="10"/>
  <c r="D575" i="10"/>
  <c r="D576" i="10"/>
  <c r="D577" i="10"/>
  <c r="D578" i="10"/>
  <c r="D579" i="10"/>
  <c r="D580" i="10"/>
  <c r="D581" i="10"/>
  <c r="D582" i="10"/>
  <c r="D583" i="10"/>
  <c r="D584" i="10"/>
  <c r="D585" i="10"/>
  <c r="D586" i="10"/>
  <c r="D587" i="10"/>
  <c r="D588" i="10"/>
  <c r="D589" i="10"/>
  <c r="D601" i="10"/>
  <c r="D602" i="10"/>
  <c r="D603" i="10"/>
  <c r="D604" i="10"/>
  <c r="D605" i="10"/>
  <c r="D606" i="10"/>
  <c r="D607" i="10"/>
  <c r="D608" i="10"/>
  <c r="D609" i="10"/>
  <c r="D610" i="10"/>
  <c r="D611" i="10"/>
  <c r="D612" i="10"/>
  <c r="D613" i="10"/>
  <c r="D614" i="10"/>
  <c r="D615" i="10"/>
  <c r="D616" i="10"/>
  <c r="D617" i="10"/>
  <c r="D618" i="10"/>
  <c r="D619" i="10"/>
  <c r="D620" i="10"/>
  <c r="D621" i="10"/>
  <c r="D622" i="10"/>
  <c r="D623" i="10"/>
  <c r="D624" i="10"/>
  <c r="D625" i="10"/>
  <c r="D626" i="10"/>
  <c r="D627" i="10"/>
  <c r="D628" i="10"/>
  <c r="D629" i="10"/>
  <c r="D630" i="10"/>
  <c r="D631" i="10"/>
  <c r="D632" i="10"/>
  <c r="D633" i="10"/>
  <c r="D634" i="10"/>
  <c r="D635" i="10"/>
  <c r="D636" i="10"/>
  <c r="D637" i="10"/>
  <c r="D638" i="10"/>
  <c r="D639" i="10"/>
  <c r="D640" i="10"/>
  <c r="D641" i="10"/>
  <c r="D642" i="10"/>
  <c r="D643" i="10"/>
  <c r="D644" i="10"/>
  <c r="D645" i="10"/>
  <c r="D646" i="10"/>
  <c r="D647" i="10"/>
  <c r="D648" i="10"/>
  <c r="D649" i="10"/>
  <c r="D650" i="10"/>
  <c r="D651" i="10"/>
  <c r="D652" i="10"/>
  <c r="D653" i="10"/>
  <c r="D654" i="10"/>
  <c r="D655" i="10"/>
  <c r="D656" i="10"/>
  <c r="D657" i="10"/>
  <c r="D658" i="10"/>
  <c r="D659" i="10"/>
  <c r="D660" i="10"/>
  <c r="D661" i="10"/>
  <c r="D662" i="10"/>
  <c r="D663" i="10"/>
  <c r="D664" i="10"/>
  <c r="D665" i="10"/>
  <c r="D666" i="10"/>
  <c r="D667" i="10"/>
  <c r="D668" i="10"/>
  <c r="D669" i="10"/>
  <c r="D670" i="10"/>
  <c r="D671" i="10"/>
  <c r="D672" i="10"/>
  <c r="D673" i="10"/>
  <c r="D674" i="10"/>
  <c r="D675" i="10"/>
  <c r="D676" i="10"/>
  <c r="D677" i="10"/>
  <c r="D678" i="10"/>
  <c r="D679" i="10"/>
  <c r="D680" i="10"/>
  <c r="D681" i="10"/>
  <c r="D682" i="10"/>
  <c r="D683" i="10"/>
  <c r="D684" i="10"/>
  <c r="D685" i="10"/>
  <c r="D686" i="10"/>
  <c r="D687" i="10"/>
  <c r="D688" i="10"/>
  <c r="D689" i="10"/>
  <c r="D690" i="10"/>
  <c r="D691" i="10"/>
  <c r="D692" i="10"/>
  <c r="D693" i="10"/>
  <c r="D694" i="10"/>
  <c r="D695" i="10"/>
  <c r="D696" i="10"/>
  <c r="D697" i="10"/>
  <c r="D698" i="10"/>
  <c r="D699" i="10"/>
  <c r="D700" i="10"/>
  <c r="D701" i="10"/>
  <c r="D702" i="10"/>
  <c r="D703" i="10"/>
  <c r="D704" i="10"/>
  <c r="D705" i="10"/>
  <c r="D706" i="10"/>
  <c r="D707" i="10"/>
  <c r="D708" i="10"/>
  <c r="D709" i="10"/>
  <c r="D710" i="10"/>
  <c r="D711" i="10"/>
  <c r="D712" i="10"/>
  <c r="D713" i="10"/>
  <c r="D714" i="10"/>
  <c r="D715" i="10"/>
  <c r="D716" i="10"/>
  <c r="D717" i="10"/>
  <c r="D718" i="10"/>
  <c r="D719" i="10"/>
  <c r="D720" i="10"/>
  <c r="D721" i="10"/>
  <c r="D722" i="10"/>
  <c r="D723" i="10"/>
  <c r="D724" i="10"/>
  <c r="D725" i="10"/>
  <c r="D726" i="10"/>
  <c r="D727" i="10"/>
  <c r="D728" i="10"/>
  <c r="D729" i="10"/>
  <c r="D730" i="10"/>
  <c r="D731" i="10"/>
  <c r="D732" i="10"/>
  <c r="D733" i="10"/>
  <c r="D734" i="10"/>
  <c r="D735" i="10"/>
  <c r="D736" i="10"/>
  <c r="D737" i="10"/>
  <c r="D738" i="10"/>
  <c r="D739" i="10"/>
  <c r="D740" i="10"/>
  <c r="D741" i="10"/>
  <c r="D742" i="10"/>
  <c r="D743" i="10"/>
  <c r="D744" i="10"/>
  <c r="D745" i="10"/>
  <c r="D746" i="10"/>
  <c r="D747" i="10"/>
  <c r="D748" i="10"/>
  <c r="D749" i="10"/>
  <c r="D750" i="10"/>
  <c r="D751" i="10"/>
  <c r="D752" i="10"/>
  <c r="D753" i="10"/>
  <c r="D754" i="10"/>
  <c r="D755" i="10"/>
  <c r="D756" i="10"/>
  <c r="D757" i="10"/>
  <c r="D758" i="10"/>
  <c r="D759" i="10"/>
  <c r="D760" i="10"/>
  <c r="D761" i="10"/>
  <c r="D762" i="10"/>
  <c r="D763" i="10"/>
  <c r="D764" i="10"/>
  <c r="D765" i="10"/>
  <c r="D766" i="10"/>
  <c r="D767" i="10"/>
  <c r="D768" i="10"/>
  <c r="D769" i="10"/>
  <c r="D770" i="10"/>
  <c r="D771" i="10"/>
  <c r="D772" i="10"/>
  <c r="D773" i="10"/>
  <c r="D774" i="10"/>
  <c r="D775" i="10"/>
  <c r="D776" i="10"/>
  <c r="D777" i="10"/>
  <c r="D778" i="10"/>
  <c r="D779" i="10"/>
  <c r="D780" i="10"/>
  <c r="D781" i="10"/>
  <c r="D782" i="10"/>
  <c r="D783" i="10"/>
  <c r="D784" i="10"/>
  <c r="D785" i="10"/>
  <c r="D786" i="10"/>
  <c r="D787" i="10"/>
  <c r="D788" i="10"/>
  <c r="D789" i="10"/>
  <c r="D790" i="10"/>
  <c r="D791" i="10"/>
  <c r="D792" i="10"/>
  <c r="D793" i="10"/>
  <c r="D794" i="10"/>
  <c r="D821" i="10"/>
  <c r="D822" i="10"/>
  <c r="D823" i="10"/>
  <c r="D824" i="10"/>
  <c r="D825" i="10"/>
  <c r="D826" i="10"/>
  <c r="D827" i="10"/>
  <c r="D828" i="10"/>
  <c r="D829" i="10"/>
  <c r="D830" i="10"/>
  <c r="D831" i="10"/>
  <c r="D832" i="10"/>
  <c r="D833" i="10"/>
  <c r="D834" i="10"/>
  <c r="D835" i="10"/>
  <c r="D836" i="10"/>
  <c r="D837" i="10"/>
  <c r="D838" i="10"/>
  <c r="D3" i="10"/>
  <c r="G7" i="7"/>
  <c r="M7" i="7" s="1"/>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5" i="7"/>
  <c r="R166" i="7"/>
  <c r="R167" i="7"/>
  <c r="R168" i="7"/>
  <c r="R169" i="7"/>
  <c r="R170" i="7"/>
  <c r="R171" i="7"/>
  <c r="R172" i="7"/>
  <c r="R173" i="7"/>
  <c r="R174" i="7"/>
  <c r="R175" i="7"/>
  <c r="R176" i="7"/>
  <c r="R177" i="7"/>
  <c r="R178" i="7"/>
  <c r="R179" i="7"/>
  <c r="R180" i="7"/>
  <c r="R181" i="7"/>
  <c r="R182" i="7"/>
  <c r="R183" i="7"/>
  <c r="R184" i="7"/>
  <c r="R186" i="7"/>
  <c r="R187" i="7"/>
  <c r="R188" i="7"/>
  <c r="R189" i="7"/>
  <c r="R190" i="7"/>
  <c r="R191" i="7"/>
  <c r="R192" i="7"/>
  <c r="R193" i="7"/>
  <c r="R194" i="7"/>
  <c r="R195" i="7"/>
  <c r="R196" i="7"/>
  <c r="R197" i="7"/>
  <c r="R198" i="7"/>
  <c r="R199" i="7"/>
  <c r="R200" i="7"/>
  <c r="R201" i="7"/>
  <c r="R202" i="7"/>
  <c r="R203" i="7"/>
  <c r="R204" i="7"/>
  <c r="R205" i="7"/>
  <c r="R206" i="7"/>
  <c r="R207" i="7"/>
  <c r="R208" i="7"/>
  <c r="R209" i="7"/>
  <c r="R210" i="7"/>
  <c r="R211" i="7"/>
  <c r="R212" i="7"/>
  <c r="R213" i="7"/>
  <c r="R214" i="7"/>
  <c r="R215" i="7"/>
  <c r="R216" i="7"/>
  <c r="R217" i="7"/>
  <c r="R218" i="7"/>
  <c r="R219" i="7"/>
  <c r="R220" i="7"/>
  <c r="R221" i="7"/>
  <c r="R222" i="7"/>
  <c r="R223" i="7"/>
  <c r="R224" i="7"/>
  <c r="R225" i="7"/>
  <c r="R226" i="7"/>
  <c r="R227" i="7"/>
  <c r="R228" i="7"/>
  <c r="R229" i="7"/>
  <c r="R230" i="7"/>
  <c r="R231" i="7"/>
  <c r="R232" i="7"/>
  <c r="R233" i="7"/>
  <c r="R234" i="7"/>
  <c r="R235" i="7"/>
  <c r="R236" i="7"/>
  <c r="R237" i="7"/>
  <c r="R238" i="7"/>
  <c r="R239" i="7"/>
  <c r="R240" i="7"/>
  <c r="R241" i="7"/>
  <c r="R242" i="7"/>
  <c r="R243" i="7"/>
  <c r="R244" i="7"/>
  <c r="R245" i="7"/>
  <c r="R246" i="7"/>
  <c r="R247" i="7"/>
  <c r="R248" i="7"/>
  <c r="R249" i="7"/>
  <c r="R250" i="7"/>
  <c r="R251" i="7"/>
  <c r="R252" i="7"/>
  <c r="R253" i="7"/>
  <c r="R254" i="7"/>
  <c r="R255" i="7"/>
  <c r="R256" i="7"/>
  <c r="R257" i="7"/>
  <c r="R258" i="7"/>
  <c r="R259" i="7"/>
  <c r="R260" i="7"/>
  <c r="R261" i="7"/>
  <c r="R262" i="7"/>
  <c r="R263" i="7"/>
  <c r="R264" i="7"/>
  <c r="R265" i="7"/>
  <c r="R266" i="7"/>
  <c r="R267" i="7"/>
  <c r="R268" i="7"/>
  <c r="R269" i="7"/>
  <c r="R270" i="7"/>
  <c r="R271" i="7"/>
  <c r="R272" i="7"/>
  <c r="R273" i="7"/>
  <c r="R274" i="7"/>
  <c r="R275" i="7"/>
  <c r="R276" i="7"/>
  <c r="R277" i="7"/>
  <c r="R278" i="7"/>
  <c r="R279" i="7"/>
  <c r="R280" i="7"/>
  <c r="R281" i="7"/>
  <c r="R282" i="7"/>
  <c r="R283" i="7"/>
  <c r="R284" i="7"/>
  <c r="R285" i="7"/>
  <c r="R286" i="7"/>
  <c r="R287" i="7"/>
  <c r="R288" i="7"/>
  <c r="R289" i="7"/>
  <c r="R290" i="7"/>
  <c r="R291" i="7"/>
  <c r="R292" i="7"/>
  <c r="R293" i="7"/>
  <c r="R294" i="7"/>
  <c r="R295" i="7"/>
  <c r="R296" i="7"/>
  <c r="R297" i="7"/>
  <c r="R298" i="7"/>
  <c r="R299" i="7"/>
  <c r="R300" i="7"/>
  <c r="R301" i="7"/>
  <c r="R302" i="7"/>
  <c r="R303" i="7"/>
  <c r="R304" i="7"/>
  <c r="R305" i="7"/>
  <c r="R306" i="7"/>
  <c r="R307" i="7"/>
  <c r="R308" i="7"/>
  <c r="R309" i="7"/>
  <c r="R310" i="7"/>
  <c r="R311" i="7"/>
  <c r="R312" i="7"/>
  <c r="R313" i="7"/>
  <c r="R314" i="7"/>
  <c r="R315" i="7"/>
  <c r="R316" i="7"/>
  <c r="R317" i="7"/>
  <c r="R318" i="7"/>
  <c r="R319" i="7"/>
  <c r="R320" i="7"/>
  <c r="R321" i="7"/>
  <c r="R322" i="7"/>
  <c r="R323" i="7"/>
  <c r="R324" i="7"/>
  <c r="R325" i="7"/>
  <c r="R326" i="7"/>
  <c r="R327" i="7"/>
  <c r="R328" i="7"/>
  <c r="R329" i="7"/>
  <c r="R330" i="7"/>
  <c r="R331" i="7"/>
  <c r="R332" i="7"/>
  <c r="R333" i="7"/>
  <c r="R334" i="7"/>
  <c r="R335" i="7"/>
  <c r="R336" i="7"/>
  <c r="R337" i="7"/>
  <c r="R338" i="7"/>
  <c r="R339" i="7"/>
  <c r="R340" i="7"/>
  <c r="R341" i="7"/>
  <c r="R342" i="7"/>
  <c r="R343" i="7"/>
  <c r="R344" i="7"/>
  <c r="R345" i="7"/>
  <c r="R346" i="7"/>
  <c r="R347" i="7"/>
  <c r="R348" i="7"/>
  <c r="R349" i="7"/>
  <c r="R350" i="7"/>
  <c r="R351" i="7"/>
  <c r="R352" i="7"/>
  <c r="R353" i="7"/>
  <c r="R354" i="7"/>
  <c r="R355" i="7"/>
  <c r="R356" i="7"/>
  <c r="R357" i="7"/>
  <c r="R358" i="7"/>
  <c r="R359" i="7"/>
  <c r="R360" i="7"/>
  <c r="R361" i="7"/>
  <c r="R362" i="7"/>
  <c r="R363" i="7"/>
  <c r="R364" i="7"/>
  <c r="R365" i="7"/>
  <c r="R366" i="7"/>
  <c r="R367" i="7"/>
  <c r="R368" i="7"/>
  <c r="R369" i="7"/>
  <c r="R370" i="7"/>
  <c r="R371" i="7"/>
  <c r="R372" i="7"/>
  <c r="R373" i="7"/>
  <c r="R374" i="7"/>
  <c r="R375" i="7"/>
  <c r="R376" i="7"/>
  <c r="R377" i="7"/>
  <c r="R378" i="7"/>
  <c r="R379" i="7"/>
  <c r="R380" i="7"/>
  <c r="R381" i="7"/>
  <c r="R382" i="7"/>
  <c r="R383" i="7"/>
  <c r="R384" i="7"/>
  <c r="R385" i="7"/>
  <c r="R386" i="7"/>
  <c r="R387" i="7"/>
  <c r="R388" i="7"/>
  <c r="R389" i="7"/>
  <c r="R390" i="7"/>
  <c r="R391" i="7"/>
  <c r="R392" i="7"/>
  <c r="R393" i="7"/>
  <c r="R394" i="7"/>
  <c r="R395" i="7"/>
  <c r="R396" i="7"/>
  <c r="R397" i="7"/>
  <c r="R398" i="7"/>
  <c r="R399" i="7"/>
  <c r="R400" i="7"/>
  <c r="R401" i="7"/>
  <c r="R402" i="7"/>
  <c r="R403" i="7"/>
  <c r="R404" i="7"/>
  <c r="R405" i="7"/>
  <c r="R406" i="7"/>
  <c r="R407" i="7"/>
  <c r="R408" i="7"/>
  <c r="R409" i="7"/>
  <c r="R410" i="7"/>
  <c r="R411" i="7"/>
  <c r="R412" i="7"/>
  <c r="R413" i="7"/>
  <c r="R414" i="7"/>
  <c r="R415" i="7"/>
  <c r="R416" i="7"/>
  <c r="R417" i="7"/>
  <c r="R418" i="7"/>
  <c r="R419" i="7"/>
  <c r="R420" i="7"/>
  <c r="R421" i="7"/>
  <c r="R422" i="7"/>
  <c r="R423" i="7"/>
  <c r="R424" i="7"/>
  <c r="R425" i="7"/>
  <c r="R426" i="7"/>
  <c r="R427" i="7"/>
  <c r="R428" i="7"/>
  <c r="R429" i="7"/>
  <c r="R430" i="7"/>
  <c r="R431" i="7"/>
  <c r="R432" i="7"/>
  <c r="R433" i="7"/>
  <c r="R434" i="7"/>
  <c r="R435" i="7"/>
  <c r="R436" i="7"/>
  <c r="R437" i="7"/>
  <c r="R438" i="7"/>
  <c r="R439" i="7"/>
  <c r="R441" i="7"/>
  <c r="R442" i="7"/>
  <c r="R443" i="7"/>
  <c r="R444" i="7"/>
  <c r="R445" i="7"/>
  <c r="R446" i="7"/>
  <c r="R447" i="7"/>
  <c r="R448" i="7"/>
  <c r="R449" i="7"/>
  <c r="R450" i="7"/>
  <c r="R451" i="7"/>
  <c r="R452" i="7"/>
  <c r="R453" i="7"/>
  <c r="R454" i="7"/>
  <c r="R455" i="7"/>
  <c r="R456" i="7"/>
  <c r="R457" i="7"/>
  <c r="R458" i="7"/>
  <c r="R459" i="7"/>
  <c r="R460" i="7"/>
  <c r="R461" i="7"/>
  <c r="R462" i="7"/>
  <c r="R463" i="7"/>
  <c r="R464" i="7"/>
  <c r="R465" i="7"/>
  <c r="R466" i="7"/>
  <c r="R467" i="7"/>
  <c r="R468" i="7"/>
  <c r="R469" i="7"/>
  <c r="R470" i="7"/>
  <c r="R471" i="7"/>
  <c r="R472" i="7"/>
  <c r="R473" i="7"/>
  <c r="R474" i="7"/>
  <c r="R475" i="7"/>
  <c r="R476" i="7"/>
  <c r="R477" i="7"/>
  <c r="R478" i="7"/>
  <c r="R479" i="7"/>
  <c r="R480" i="7"/>
  <c r="R481" i="7"/>
  <c r="R482" i="7"/>
  <c r="R483" i="7"/>
  <c r="R484" i="7"/>
  <c r="R485" i="7"/>
  <c r="R486" i="7"/>
  <c r="R487" i="7"/>
  <c r="R488" i="7"/>
  <c r="R489" i="7"/>
  <c r="R490" i="7"/>
  <c r="R491" i="7"/>
  <c r="R492" i="7"/>
  <c r="R493" i="7"/>
  <c r="R494" i="7"/>
  <c r="R495" i="7"/>
  <c r="R496" i="7"/>
  <c r="R497" i="7"/>
  <c r="R498" i="7"/>
  <c r="R499" i="7"/>
  <c r="R500" i="7"/>
  <c r="R501" i="7"/>
  <c r="R502" i="7"/>
  <c r="R503" i="7"/>
  <c r="R504" i="7"/>
  <c r="R505" i="7"/>
  <c r="R506" i="7"/>
  <c r="R507" i="7"/>
  <c r="R508" i="7"/>
  <c r="R509" i="7"/>
  <c r="R510" i="7"/>
  <c r="R511" i="7"/>
  <c r="R512" i="7"/>
  <c r="R513" i="7"/>
  <c r="R514" i="7"/>
  <c r="R515" i="7"/>
  <c r="R516" i="7"/>
  <c r="R517" i="7"/>
  <c r="R518" i="7"/>
  <c r="R519" i="7"/>
  <c r="R520" i="7"/>
  <c r="R521" i="7"/>
  <c r="R523" i="7"/>
  <c r="R524" i="7"/>
  <c r="R525" i="7"/>
  <c r="R526" i="7"/>
  <c r="R527" i="7"/>
  <c r="R528" i="7"/>
  <c r="R529" i="7"/>
  <c r="R530" i="7"/>
  <c r="R531" i="7"/>
  <c r="R532" i="7"/>
  <c r="R533" i="7"/>
  <c r="R534" i="7"/>
  <c r="R535" i="7"/>
  <c r="R536" i="7"/>
  <c r="R537" i="7"/>
  <c r="R538" i="7"/>
  <c r="R539" i="7"/>
  <c r="R540" i="7"/>
  <c r="R541" i="7"/>
  <c r="R542" i="7"/>
  <c r="R543" i="7"/>
  <c r="R545" i="7"/>
  <c r="R546" i="7"/>
  <c r="R547" i="7"/>
  <c r="R548" i="7"/>
  <c r="R549" i="7"/>
  <c r="R550" i="7"/>
  <c r="R551" i="7"/>
  <c r="R552" i="7"/>
  <c r="R553" i="7"/>
  <c r="R554" i="7"/>
  <c r="R555" i="7"/>
  <c r="R556" i="7"/>
  <c r="R557" i="7"/>
  <c r="R558" i="7"/>
  <c r="R559" i="7"/>
  <c r="R560" i="7"/>
  <c r="R561" i="7"/>
  <c r="R562" i="7"/>
  <c r="R563" i="7"/>
  <c r="R564" i="7"/>
  <c r="R565" i="7"/>
  <c r="R566" i="7"/>
  <c r="R567" i="7"/>
  <c r="R568" i="7"/>
  <c r="R569" i="7"/>
  <c r="R570" i="7"/>
  <c r="R571" i="7"/>
  <c r="R572" i="7"/>
  <c r="R573" i="7"/>
  <c r="R574" i="7"/>
  <c r="R575" i="7"/>
  <c r="R576" i="7"/>
  <c r="R578" i="7"/>
  <c r="R579" i="7"/>
  <c r="R580" i="7"/>
  <c r="R581" i="7"/>
  <c r="R582" i="7"/>
  <c r="R583" i="7"/>
  <c r="R584" i="7"/>
  <c r="R585" i="7"/>
  <c r="R586" i="7"/>
  <c r="R587" i="7"/>
  <c r="R588" i="7"/>
  <c r="R589" i="7"/>
  <c r="R590" i="7"/>
  <c r="R591" i="7"/>
  <c r="R592" i="7"/>
  <c r="R593" i="7"/>
  <c r="R594" i="7"/>
  <c r="R595" i="7"/>
  <c r="R596" i="7"/>
  <c r="R597" i="7"/>
  <c r="R598" i="7"/>
  <c r="R599" i="7"/>
  <c r="R600" i="7"/>
  <c r="R601" i="7"/>
  <c r="R602" i="7"/>
  <c r="R603" i="7"/>
  <c r="R604" i="7"/>
  <c r="R605" i="7"/>
  <c r="R606" i="7"/>
  <c r="R607" i="7"/>
  <c r="R608" i="7"/>
  <c r="R609" i="7"/>
  <c r="R610" i="7"/>
  <c r="R611" i="7"/>
  <c r="R612" i="7"/>
  <c r="R613" i="7"/>
  <c r="R614" i="7"/>
  <c r="R615" i="7"/>
  <c r="R616" i="7"/>
  <c r="R617" i="7"/>
  <c r="R618" i="7"/>
  <c r="R619" i="7"/>
  <c r="R620" i="7"/>
  <c r="R621" i="7"/>
  <c r="R622" i="7"/>
  <c r="R623" i="7"/>
  <c r="R624" i="7"/>
  <c r="R625" i="7"/>
  <c r="R626" i="7"/>
  <c r="R627" i="7"/>
  <c r="R628" i="7"/>
  <c r="R629" i="7"/>
  <c r="R630" i="7"/>
  <c r="R631" i="7"/>
  <c r="R632" i="7"/>
  <c r="R633" i="7"/>
  <c r="R634" i="7"/>
  <c r="R635" i="7"/>
  <c r="R636" i="7"/>
  <c r="R637" i="7"/>
  <c r="R638" i="7"/>
  <c r="R639" i="7"/>
  <c r="R640" i="7"/>
  <c r="R641" i="7"/>
  <c r="R642" i="7"/>
  <c r="R643" i="7"/>
  <c r="R644" i="7"/>
  <c r="R645" i="7"/>
  <c r="R646" i="7"/>
  <c r="R647" i="7"/>
  <c r="R648" i="7"/>
  <c r="R649" i="7"/>
  <c r="R650" i="7"/>
  <c r="R651" i="7"/>
  <c r="R652" i="7"/>
  <c r="R653" i="7"/>
  <c r="R654" i="7"/>
  <c r="R655" i="7"/>
  <c r="R656" i="7"/>
  <c r="R657" i="7"/>
  <c r="R658" i="7"/>
  <c r="R659" i="7"/>
  <c r="R660" i="7"/>
  <c r="R661" i="7"/>
  <c r="R662" i="7"/>
  <c r="R663" i="7"/>
  <c r="R664" i="7"/>
  <c r="R665" i="7"/>
  <c r="R666" i="7"/>
  <c r="R667" i="7"/>
  <c r="R668" i="7"/>
  <c r="R669" i="7"/>
  <c r="R670" i="7"/>
  <c r="R671" i="7"/>
  <c r="R672" i="7"/>
  <c r="R673" i="7"/>
  <c r="R674" i="7"/>
  <c r="R675" i="7"/>
  <c r="R676" i="7"/>
  <c r="R677" i="7"/>
  <c r="R678" i="7"/>
  <c r="R679" i="7"/>
  <c r="R680" i="7"/>
  <c r="R681" i="7"/>
  <c r="R682" i="7"/>
  <c r="R683" i="7"/>
  <c r="R684" i="7"/>
  <c r="R685" i="7"/>
  <c r="R686" i="7"/>
  <c r="R687" i="7"/>
  <c r="R688" i="7"/>
  <c r="R689" i="7"/>
  <c r="R690" i="7"/>
  <c r="R691" i="7"/>
  <c r="R692" i="7"/>
  <c r="R693" i="7"/>
  <c r="R694" i="7"/>
  <c r="R695" i="7"/>
  <c r="R696" i="7"/>
  <c r="R697" i="7"/>
  <c r="R698" i="7"/>
  <c r="R699" i="7"/>
  <c r="R700" i="7"/>
  <c r="R701" i="7"/>
  <c r="R702" i="7"/>
  <c r="R703" i="7"/>
  <c r="R704" i="7"/>
  <c r="R705" i="7"/>
  <c r="R706" i="7"/>
  <c r="R707" i="7"/>
  <c r="R708" i="7"/>
  <c r="R709" i="7"/>
  <c r="R710" i="7"/>
  <c r="R711" i="7"/>
  <c r="R713" i="7"/>
  <c r="R715" i="7"/>
  <c r="R716" i="7"/>
  <c r="R717" i="7"/>
  <c r="R718" i="7"/>
  <c r="R719" i="7"/>
  <c r="R721" i="7"/>
  <c r="R722" i="7"/>
  <c r="R723" i="7"/>
  <c r="R724" i="7"/>
  <c r="R725" i="7"/>
  <c r="R726" i="7"/>
  <c r="R727" i="7"/>
  <c r="R728" i="7"/>
  <c r="R729" i="7"/>
  <c r="R730" i="7"/>
  <c r="R731" i="7"/>
  <c r="R732" i="7"/>
  <c r="R733" i="7"/>
  <c r="R734" i="7"/>
  <c r="R735" i="7"/>
  <c r="R736" i="7"/>
  <c r="R737" i="7"/>
  <c r="R738" i="7"/>
  <c r="R739" i="7"/>
  <c r="R740" i="7"/>
  <c r="R741" i="7"/>
  <c r="R742" i="7"/>
  <c r="R743" i="7"/>
  <c r="R744" i="7"/>
  <c r="R745" i="7"/>
  <c r="R746" i="7"/>
  <c r="R747" i="7"/>
  <c r="R748" i="7"/>
  <c r="R749" i="7"/>
  <c r="R750" i="7"/>
  <c r="R751" i="7"/>
  <c r="R752" i="7"/>
  <c r="R753" i="7"/>
  <c r="R754" i="7"/>
  <c r="R755" i="7"/>
  <c r="R756" i="7"/>
  <c r="R757" i="7"/>
  <c r="R758" i="7"/>
  <c r="R759" i="7"/>
  <c r="R760" i="7"/>
  <c r="R761" i="7"/>
  <c r="R762" i="7"/>
  <c r="R763" i="7"/>
  <c r="R764" i="7"/>
  <c r="R765" i="7"/>
  <c r="R766" i="7"/>
  <c r="R767" i="7"/>
  <c r="R768" i="7"/>
  <c r="R769" i="7"/>
  <c r="R771" i="7"/>
  <c r="R772" i="7"/>
  <c r="R773" i="7"/>
  <c r="R774" i="7"/>
  <c r="R775" i="7"/>
  <c r="R776" i="7"/>
  <c r="R777" i="7"/>
  <c r="R778" i="7"/>
  <c r="R779" i="7"/>
  <c r="R780" i="7"/>
  <c r="R781" i="7"/>
  <c r="R782" i="7"/>
  <c r="R783" i="7"/>
  <c r="R784" i="7"/>
  <c r="R785" i="7"/>
  <c r="R786" i="7"/>
  <c r="R787" i="7"/>
  <c r="R788" i="7"/>
  <c r="R789" i="7"/>
  <c r="R790" i="7"/>
  <c r="R791" i="7"/>
  <c r="R792" i="7"/>
  <c r="R793" i="7"/>
  <c r="R794" i="7"/>
  <c r="R795" i="7"/>
  <c r="R796" i="7"/>
  <c r="R797" i="7"/>
  <c r="R798" i="7"/>
  <c r="R799" i="7"/>
  <c r="R800" i="7"/>
  <c r="R801" i="7"/>
  <c r="R802" i="7"/>
  <c r="R803" i="7"/>
  <c r="R804" i="7"/>
  <c r="R805" i="7"/>
  <c r="R806" i="7"/>
  <c r="R807" i="7"/>
  <c r="R808" i="7"/>
  <c r="R809" i="7"/>
  <c r="R810" i="7"/>
  <c r="R811" i="7"/>
  <c r="R812" i="7"/>
  <c r="R813" i="7"/>
  <c r="R814" i="7"/>
  <c r="R816" i="7"/>
  <c r="R817" i="7"/>
  <c r="R818" i="7"/>
  <c r="R819" i="7"/>
  <c r="R820" i="7"/>
  <c r="R821" i="7"/>
  <c r="R822" i="7"/>
  <c r="R823" i="7"/>
  <c r="R824" i="7"/>
  <c r="R825" i="7"/>
  <c r="R826" i="7"/>
  <c r="R827" i="7"/>
  <c r="R828" i="7"/>
  <c r="R829" i="7"/>
  <c r="R830" i="7"/>
  <c r="R831" i="7"/>
  <c r="R832" i="7"/>
  <c r="R833" i="7"/>
  <c r="R834" i="7"/>
  <c r="R835" i="7"/>
  <c r="R836" i="7"/>
  <c r="R837" i="7"/>
  <c r="R838" i="7"/>
  <c r="R839" i="7"/>
  <c r="R840" i="7"/>
  <c r="R842" i="7"/>
  <c r="R7" i="7"/>
  <c r="Q8" i="7"/>
  <c r="Q9" i="7"/>
  <c r="Q10" i="7"/>
  <c r="Q11" i="7"/>
  <c r="Q12" i="7"/>
  <c r="Q13" i="7"/>
  <c r="Q14" i="7"/>
  <c r="Q15" i="7"/>
  <c r="Q16" i="7"/>
  <c r="Q17" i="7"/>
  <c r="Q18" i="7"/>
  <c r="Q19" i="7"/>
  <c r="Q20" i="7"/>
  <c r="Q21" i="7"/>
  <c r="Q22" i="7"/>
  <c r="Q23" i="7"/>
  <c r="Q24" i="7"/>
  <c r="Q25" i="7"/>
  <c r="Q26" i="7"/>
  <c r="Q27" i="7"/>
  <c r="Q28" i="7"/>
  <c r="H3" i="10" s="1"/>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9" i="7"/>
  <c r="Q120" i="7"/>
  <c r="Q121" i="7"/>
  <c r="Q122" i="7"/>
  <c r="Q123" i="7"/>
  <c r="Q124" i="7"/>
  <c r="Q125" i="7"/>
  <c r="Q126" i="7"/>
  <c r="Q127" i="7"/>
  <c r="Q128" i="7"/>
  <c r="Q129" i="7"/>
  <c r="Q130" i="7"/>
  <c r="Q131" i="7"/>
  <c r="Q132" i="7"/>
  <c r="Q133" i="7"/>
  <c r="Q134" i="7"/>
  <c r="Q135" i="7"/>
  <c r="Q136" i="7"/>
  <c r="Q137" i="7"/>
  <c r="Q138" i="7"/>
  <c r="Q139" i="7"/>
  <c r="Q140" i="7"/>
  <c r="Q141" i="7"/>
  <c r="Q142" i="7"/>
  <c r="Q143" i="7"/>
  <c r="Q144" i="7"/>
  <c r="Q145" i="7"/>
  <c r="Q146" i="7"/>
  <c r="Q147" i="7"/>
  <c r="Q148" i="7"/>
  <c r="Q149" i="7"/>
  <c r="Q150" i="7"/>
  <c r="Q151" i="7"/>
  <c r="Q152" i="7"/>
  <c r="Q153" i="7"/>
  <c r="Q154" i="7"/>
  <c r="Q155" i="7"/>
  <c r="Q156" i="7"/>
  <c r="Q157" i="7"/>
  <c r="Q158" i="7"/>
  <c r="Q159" i="7"/>
  <c r="Q160" i="7"/>
  <c r="Q161" i="7"/>
  <c r="Q162" i="7"/>
  <c r="Q163" i="7"/>
  <c r="Q165" i="7"/>
  <c r="Q166" i="7"/>
  <c r="Q167" i="7"/>
  <c r="Q168" i="7"/>
  <c r="Q169" i="7"/>
  <c r="Q170" i="7"/>
  <c r="Q171" i="7"/>
  <c r="Q172" i="7"/>
  <c r="Q173" i="7"/>
  <c r="Q174" i="7"/>
  <c r="Q175" i="7"/>
  <c r="Q176" i="7"/>
  <c r="Q177" i="7"/>
  <c r="Q178" i="7"/>
  <c r="Q179" i="7"/>
  <c r="Q180" i="7"/>
  <c r="Q181" i="7"/>
  <c r="Q182" i="7"/>
  <c r="Q183" i="7"/>
  <c r="Q184" i="7"/>
  <c r="Q186" i="7"/>
  <c r="Q187" i="7"/>
  <c r="Q188" i="7"/>
  <c r="Q189" i="7"/>
  <c r="Q190" i="7"/>
  <c r="Q191" i="7"/>
  <c r="Q192" i="7"/>
  <c r="Q193" i="7"/>
  <c r="Q194" i="7"/>
  <c r="Q195" i="7"/>
  <c r="Q196" i="7"/>
  <c r="Q197" i="7"/>
  <c r="Q198" i="7"/>
  <c r="Q199" i="7"/>
  <c r="Q200" i="7"/>
  <c r="Q201" i="7"/>
  <c r="Q202" i="7"/>
  <c r="Q203" i="7"/>
  <c r="Q204" i="7"/>
  <c r="Q205" i="7"/>
  <c r="Q206" i="7"/>
  <c r="Q207" i="7"/>
  <c r="Q208" i="7"/>
  <c r="Q209" i="7"/>
  <c r="Q210" i="7"/>
  <c r="Q211" i="7"/>
  <c r="Q212" i="7"/>
  <c r="Q213" i="7"/>
  <c r="Q214" i="7"/>
  <c r="Q215" i="7"/>
  <c r="Q216" i="7"/>
  <c r="Q217" i="7"/>
  <c r="Q218" i="7"/>
  <c r="Q219" i="7"/>
  <c r="Q220" i="7"/>
  <c r="Q221" i="7"/>
  <c r="Q222" i="7"/>
  <c r="Q223" i="7"/>
  <c r="Q224" i="7"/>
  <c r="Q225" i="7"/>
  <c r="Q226" i="7"/>
  <c r="Q227" i="7"/>
  <c r="Q228" i="7"/>
  <c r="Q229" i="7"/>
  <c r="Q230" i="7"/>
  <c r="Q231" i="7"/>
  <c r="Q232" i="7"/>
  <c r="Q233" i="7"/>
  <c r="Q234" i="7"/>
  <c r="Q235" i="7"/>
  <c r="Q236" i="7"/>
  <c r="Q237" i="7"/>
  <c r="Q238" i="7"/>
  <c r="Q239" i="7"/>
  <c r="Q240" i="7"/>
  <c r="Q241" i="7"/>
  <c r="Q242" i="7"/>
  <c r="Q243" i="7"/>
  <c r="Q244" i="7"/>
  <c r="Q245" i="7"/>
  <c r="Q246" i="7"/>
  <c r="Q247" i="7"/>
  <c r="Q248" i="7"/>
  <c r="Q249" i="7"/>
  <c r="Q250" i="7"/>
  <c r="Q251" i="7"/>
  <c r="Q252" i="7"/>
  <c r="Q253" i="7"/>
  <c r="Q254" i="7"/>
  <c r="Q255" i="7"/>
  <c r="Q256" i="7"/>
  <c r="Q257" i="7"/>
  <c r="Q258" i="7"/>
  <c r="Q259" i="7"/>
  <c r="Q260" i="7"/>
  <c r="Q261" i="7"/>
  <c r="Q262" i="7"/>
  <c r="Q263" i="7"/>
  <c r="Q264" i="7"/>
  <c r="Q265" i="7"/>
  <c r="Q266" i="7"/>
  <c r="Q267" i="7"/>
  <c r="Q268" i="7"/>
  <c r="Q269" i="7"/>
  <c r="Q270" i="7"/>
  <c r="Q271" i="7"/>
  <c r="Q272" i="7"/>
  <c r="Q273" i="7"/>
  <c r="Q274" i="7"/>
  <c r="Q275" i="7"/>
  <c r="Q276" i="7"/>
  <c r="Q277" i="7"/>
  <c r="Q278" i="7"/>
  <c r="Q279" i="7"/>
  <c r="Q280" i="7"/>
  <c r="Q281" i="7"/>
  <c r="Q282" i="7"/>
  <c r="Q283" i="7"/>
  <c r="Q284" i="7"/>
  <c r="Q285" i="7"/>
  <c r="Q286" i="7"/>
  <c r="Q287" i="7"/>
  <c r="Q288" i="7"/>
  <c r="Q289" i="7"/>
  <c r="Q290" i="7"/>
  <c r="Q291" i="7"/>
  <c r="Q292" i="7"/>
  <c r="Q293" i="7"/>
  <c r="Q294" i="7"/>
  <c r="Q295" i="7"/>
  <c r="Q296" i="7"/>
  <c r="Q297" i="7"/>
  <c r="Q298" i="7"/>
  <c r="Q299" i="7"/>
  <c r="Q300" i="7"/>
  <c r="Q301" i="7"/>
  <c r="Q302" i="7"/>
  <c r="Q303" i="7"/>
  <c r="Q304" i="7"/>
  <c r="Q305" i="7"/>
  <c r="Q306" i="7"/>
  <c r="Q307" i="7"/>
  <c r="Q308" i="7"/>
  <c r="Q309" i="7"/>
  <c r="Q310" i="7"/>
  <c r="Q311" i="7"/>
  <c r="Q312" i="7"/>
  <c r="Q313" i="7"/>
  <c r="Q314" i="7"/>
  <c r="Q315" i="7"/>
  <c r="Q316" i="7"/>
  <c r="Q317" i="7"/>
  <c r="Q318" i="7"/>
  <c r="Q319" i="7"/>
  <c r="Q320" i="7"/>
  <c r="Q321" i="7"/>
  <c r="Q322" i="7"/>
  <c r="Q323" i="7"/>
  <c r="Q324" i="7"/>
  <c r="Q325" i="7"/>
  <c r="Q326" i="7"/>
  <c r="Q327" i="7"/>
  <c r="Q328" i="7"/>
  <c r="Q329" i="7"/>
  <c r="Q330" i="7"/>
  <c r="Q331" i="7"/>
  <c r="Q332" i="7"/>
  <c r="Q333" i="7"/>
  <c r="Q334" i="7"/>
  <c r="Q335" i="7"/>
  <c r="Q336" i="7"/>
  <c r="Q337" i="7"/>
  <c r="Q338" i="7"/>
  <c r="Q339" i="7"/>
  <c r="Q340" i="7"/>
  <c r="Q341" i="7"/>
  <c r="Q342" i="7"/>
  <c r="Q343" i="7"/>
  <c r="Q344" i="7"/>
  <c r="Q345" i="7"/>
  <c r="Q346" i="7"/>
  <c r="Q347" i="7"/>
  <c r="Q348" i="7"/>
  <c r="Q349" i="7"/>
  <c r="Q350" i="7"/>
  <c r="Q351" i="7"/>
  <c r="Q352" i="7"/>
  <c r="Q353" i="7"/>
  <c r="Q354" i="7"/>
  <c r="Q355" i="7"/>
  <c r="Q356" i="7"/>
  <c r="Q357" i="7"/>
  <c r="Q358" i="7"/>
  <c r="Q359" i="7"/>
  <c r="Q360" i="7"/>
  <c r="Q361" i="7"/>
  <c r="Q362" i="7"/>
  <c r="Q363" i="7"/>
  <c r="Q364" i="7"/>
  <c r="Q365" i="7"/>
  <c r="Q366" i="7"/>
  <c r="Q367" i="7"/>
  <c r="Q368" i="7"/>
  <c r="Q369" i="7"/>
  <c r="Q370" i="7"/>
  <c r="Q371" i="7"/>
  <c r="Q372" i="7"/>
  <c r="Q373" i="7"/>
  <c r="Q374" i="7"/>
  <c r="Q375" i="7"/>
  <c r="Q376" i="7"/>
  <c r="Q377" i="7"/>
  <c r="Q378" i="7"/>
  <c r="Q379" i="7"/>
  <c r="Q380" i="7"/>
  <c r="Q381" i="7"/>
  <c r="Q382" i="7"/>
  <c r="Q383" i="7"/>
  <c r="Q384" i="7"/>
  <c r="Q385" i="7"/>
  <c r="Q386" i="7"/>
  <c r="Q387" i="7"/>
  <c r="Q388" i="7"/>
  <c r="Q389" i="7"/>
  <c r="Q390" i="7"/>
  <c r="Q391" i="7"/>
  <c r="Q392" i="7"/>
  <c r="Q393" i="7"/>
  <c r="Q394" i="7"/>
  <c r="Q395" i="7"/>
  <c r="Q396" i="7"/>
  <c r="Q397" i="7"/>
  <c r="Q398" i="7"/>
  <c r="Q399" i="7"/>
  <c r="Q400" i="7"/>
  <c r="Q401" i="7"/>
  <c r="Q402" i="7"/>
  <c r="Q403" i="7"/>
  <c r="Q404" i="7"/>
  <c r="Q405" i="7"/>
  <c r="Q406" i="7"/>
  <c r="Q407" i="7"/>
  <c r="Q408" i="7"/>
  <c r="Q409" i="7"/>
  <c r="Q410" i="7"/>
  <c r="Q411" i="7"/>
  <c r="Q412" i="7"/>
  <c r="Q413" i="7"/>
  <c r="Q414" i="7"/>
  <c r="Q415" i="7"/>
  <c r="Q416" i="7"/>
  <c r="Q417" i="7"/>
  <c r="Q418" i="7"/>
  <c r="Q419" i="7"/>
  <c r="Q420" i="7"/>
  <c r="Q421" i="7"/>
  <c r="Q422" i="7"/>
  <c r="Q423" i="7"/>
  <c r="Q424" i="7"/>
  <c r="Q425" i="7"/>
  <c r="Q426" i="7"/>
  <c r="Q427" i="7"/>
  <c r="Q428" i="7"/>
  <c r="Q429" i="7"/>
  <c r="Q430" i="7"/>
  <c r="Q431" i="7"/>
  <c r="Q432" i="7"/>
  <c r="Q433" i="7"/>
  <c r="Q434" i="7"/>
  <c r="Q435" i="7"/>
  <c r="Q436" i="7"/>
  <c r="Q437" i="7"/>
  <c r="Q438" i="7"/>
  <c r="Q439" i="7"/>
  <c r="Q441" i="7"/>
  <c r="Q442" i="7"/>
  <c r="Q443" i="7"/>
  <c r="Q444" i="7"/>
  <c r="Q445" i="7"/>
  <c r="Q446" i="7"/>
  <c r="Q447" i="7"/>
  <c r="Q448" i="7"/>
  <c r="Q449" i="7"/>
  <c r="Q450" i="7"/>
  <c r="Q451" i="7"/>
  <c r="Q452" i="7"/>
  <c r="Q453" i="7"/>
  <c r="Q454" i="7"/>
  <c r="Q455" i="7"/>
  <c r="Q456" i="7"/>
  <c r="Q457" i="7"/>
  <c r="Q458" i="7"/>
  <c r="Q459" i="7"/>
  <c r="Q460" i="7"/>
  <c r="Q461" i="7"/>
  <c r="Q462" i="7"/>
  <c r="Q463" i="7"/>
  <c r="Q464" i="7"/>
  <c r="Q465" i="7"/>
  <c r="Q466" i="7"/>
  <c r="Q467" i="7"/>
  <c r="Q468" i="7"/>
  <c r="Q469" i="7"/>
  <c r="Q470" i="7"/>
  <c r="Q471" i="7"/>
  <c r="Q472" i="7"/>
  <c r="Q473" i="7"/>
  <c r="Q474" i="7"/>
  <c r="Q475" i="7"/>
  <c r="Q476" i="7"/>
  <c r="Q477" i="7"/>
  <c r="Q478" i="7"/>
  <c r="Q479" i="7"/>
  <c r="Q480" i="7"/>
  <c r="Q481" i="7"/>
  <c r="Q482" i="7"/>
  <c r="Q483" i="7"/>
  <c r="Q484" i="7"/>
  <c r="Q485" i="7"/>
  <c r="Q486" i="7"/>
  <c r="Q487" i="7"/>
  <c r="Q488" i="7"/>
  <c r="Q489" i="7"/>
  <c r="Q490" i="7"/>
  <c r="Q491" i="7"/>
  <c r="Q492" i="7"/>
  <c r="Q493" i="7"/>
  <c r="Q494" i="7"/>
  <c r="Q495" i="7"/>
  <c r="Q496" i="7"/>
  <c r="Q497" i="7"/>
  <c r="Q498" i="7"/>
  <c r="Q499" i="7"/>
  <c r="Q500" i="7"/>
  <c r="Q501" i="7"/>
  <c r="Q502" i="7"/>
  <c r="Q503" i="7"/>
  <c r="Q504" i="7"/>
  <c r="Q505" i="7"/>
  <c r="Q506" i="7"/>
  <c r="Q507" i="7"/>
  <c r="Q508" i="7"/>
  <c r="Q509" i="7"/>
  <c r="Q510" i="7"/>
  <c r="Q511" i="7"/>
  <c r="Q512" i="7"/>
  <c r="Q513" i="7"/>
  <c r="Q514" i="7"/>
  <c r="Q515" i="7"/>
  <c r="Q516" i="7"/>
  <c r="Q517" i="7"/>
  <c r="Q518" i="7"/>
  <c r="Q519" i="7"/>
  <c r="Q520" i="7"/>
  <c r="Q521" i="7"/>
  <c r="Q523" i="7"/>
  <c r="Q524" i="7"/>
  <c r="Q525" i="7"/>
  <c r="Q526" i="7"/>
  <c r="Q527" i="7"/>
  <c r="Q528" i="7"/>
  <c r="Q529" i="7"/>
  <c r="Q530" i="7"/>
  <c r="Q531" i="7"/>
  <c r="Q532" i="7"/>
  <c r="Q533" i="7"/>
  <c r="Q534" i="7"/>
  <c r="Q535" i="7"/>
  <c r="Q536" i="7"/>
  <c r="Q537" i="7"/>
  <c r="Q538" i="7"/>
  <c r="Q539" i="7"/>
  <c r="Q540" i="7"/>
  <c r="Q541" i="7"/>
  <c r="Q542" i="7"/>
  <c r="Q543" i="7"/>
  <c r="Q545" i="7"/>
  <c r="Q546" i="7"/>
  <c r="Q547" i="7"/>
  <c r="Q548" i="7"/>
  <c r="Q549" i="7"/>
  <c r="Q550" i="7"/>
  <c r="Q551" i="7"/>
  <c r="Q552" i="7"/>
  <c r="Q553" i="7"/>
  <c r="Q554" i="7"/>
  <c r="Q555" i="7"/>
  <c r="Q556" i="7"/>
  <c r="Q557" i="7"/>
  <c r="Q558" i="7"/>
  <c r="Q559" i="7"/>
  <c r="Q560" i="7"/>
  <c r="Q561" i="7"/>
  <c r="Q562" i="7"/>
  <c r="Q563" i="7"/>
  <c r="Q564" i="7"/>
  <c r="Q565" i="7"/>
  <c r="Q566" i="7"/>
  <c r="Q567" i="7"/>
  <c r="Q568" i="7"/>
  <c r="Q569" i="7"/>
  <c r="Q570" i="7"/>
  <c r="Q571" i="7"/>
  <c r="Q572" i="7"/>
  <c r="Q573" i="7"/>
  <c r="Q574" i="7"/>
  <c r="Q575" i="7"/>
  <c r="Q576" i="7"/>
  <c r="Q578" i="7"/>
  <c r="Q579" i="7"/>
  <c r="Q580" i="7"/>
  <c r="Q581" i="7"/>
  <c r="Q582" i="7"/>
  <c r="Q583" i="7"/>
  <c r="Q584" i="7"/>
  <c r="Q585" i="7"/>
  <c r="Q586" i="7"/>
  <c r="Q587" i="7"/>
  <c r="Q588" i="7"/>
  <c r="Q589" i="7"/>
  <c r="Q590" i="7"/>
  <c r="Q591" i="7"/>
  <c r="Q592" i="7"/>
  <c r="Q593" i="7"/>
  <c r="Q594" i="7"/>
  <c r="Q595" i="7"/>
  <c r="Q596" i="7"/>
  <c r="Q597" i="7"/>
  <c r="Q598" i="7"/>
  <c r="Q599" i="7"/>
  <c r="Q600" i="7"/>
  <c r="Q601" i="7"/>
  <c r="Q602" i="7"/>
  <c r="Q603" i="7"/>
  <c r="Q604" i="7"/>
  <c r="Q605" i="7"/>
  <c r="Q606" i="7"/>
  <c r="Q607" i="7"/>
  <c r="Q608" i="7"/>
  <c r="Q609" i="7"/>
  <c r="Q610" i="7"/>
  <c r="Q611" i="7"/>
  <c r="Q612" i="7"/>
  <c r="Q613" i="7"/>
  <c r="Q614" i="7"/>
  <c r="Q615" i="7"/>
  <c r="Q616" i="7"/>
  <c r="Q617" i="7"/>
  <c r="Q618" i="7"/>
  <c r="Q619" i="7"/>
  <c r="Q620" i="7"/>
  <c r="Q621" i="7"/>
  <c r="Q622" i="7"/>
  <c r="Q623" i="7"/>
  <c r="Q624" i="7"/>
  <c r="Q625" i="7"/>
  <c r="Q626" i="7"/>
  <c r="Q627" i="7"/>
  <c r="Q628" i="7"/>
  <c r="Q629" i="7"/>
  <c r="Q630" i="7"/>
  <c r="Q631" i="7"/>
  <c r="Q632" i="7"/>
  <c r="Q633" i="7"/>
  <c r="Q634" i="7"/>
  <c r="Q635" i="7"/>
  <c r="Q636" i="7"/>
  <c r="Q637" i="7"/>
  <c r="Q638" i="7"/>
  <c r="Q639" i="7"/>
  <c r="Q640" i="7"/>
  <c r="Q641" i="7"/>
  <c r="Q642" i="7"/>
  <c r="Q643" i="7"/>
  <c r="Q644" i="7"/>
  <c r="Q645" i="7"/>
  <c r="Q646" i="7"/>
  <c r="Q647" i="7"/>
  <c r="Q648" i="7"/>
  <c r="Q649" i="7"/>
  <c r="Q650" i="7"/>
  <c r="Q651" i="7"/>
  <c r="Q652" i="7"/>
  <c r="Q653" i="7"/>
  <c r="Q654" i="7"/>
  <c r="Q655" i="7"/>
  <c r="Q656" i="7"/>
  <c r="Q657" i="7"/>
  <c r="Q658" i="7"/>
  <c r="Q659" i="7"/>
  <c r="Q660" i="7"/>
  <c r="Q661" i="7"/>
  <c r="Q662" i="7"/>
  <c r="Q663" i="7"/>
  <c r="Q664" i="7"/>
  <c r="Q665" i="7"/>
  <c r="Q666" i="7"/>
  <c r="Q667" i="7"/>
  <c r="Q668" i="7"/>
  <c r="Q669" i="7"/>
  <c r="Q670" i="7"/>
  <c r="Q671" i="7"/>
  <c r="Q672" i="7"/>
  <c r="Q673" i="7"/>
  <c r="Q674" i="7"/>
  <c r="Q675" i="7"/>
  <c r="Q676" i="7"/>
  <c r="Q677" i="7"/>
  <c r="Q678" i="7"/>
  <c r="Q679" i="7"/>
  <c r="Q680" i="7"/>
  <c r="Q681" i="7"/>
  <c r="Q682" i="7"/>
  <c r="Q683" i="7"/>
  <c r="Q684" i="7"/>
  <c r="Q685" i="7"/>
  <c r="Q686" i="7"/>
  <c r="Q687" i="7"/>
  <c r="Q688" i="7"/>
  <c r="Q689" i="7"/>
  <c r="Q690" i="7"/>
  <c r="Q691" i="7"/>
  <c r="Q692" i="7"/>
  <c r="Q693" i="7"/>
  <c r="Q694" i="7"/>
  <c r="Q695" i="7"/>
  <c r="Q696" i="7"/>
  <c r="Q697" i="7"/>
  <c r="Q698" i="7"/>
  <c r="Q699" i="7"/>
  <c r="Q700" i="7"/>
  <c r="Q701" i="7"/>
  <c r="Q702" i="7"/>
  <c r="Q703" i="7"/>
  <c r="Q704" i="7"/>
  <c r="Q705" i="7"/>
  <c r="Q706" i="7"/>
  <c r="Q707" i="7"/>
  <c r="Q708" i="7"/>
  <c r="Q709" i="7"/>
  <c r="Q710" i="7"/>
  <c r="Q711" i="7"/>
  <c r="Q713" i="7"/>
  <c r="Q715" i="7"/>
  <c r="Q716" i="7"/>
  <c r="Q717" i="7"/>
  <c r="Q718" i="7"/>
  <c r="Q719" i="7"/>
  <c r="Q721" i="7"/>
  <c r="Q722" i="7"/>
  <c r="Q723" i="7"/>
  <c r="Q724" i="7"/>
  <c r="Q725" i="7"/>
  <c r="Q726" i="7"/>
  <c r="Q727" i="7"/>
  <c r="Q728" i="7"/>
  <c r="Q729" i="7"/>
  <c r="Q730" i="7"/>
  <c r="Q731" i="7"/>
  <c r="Q732" i="7"/>
  <c r="Q733" i="7"/>
  <c r="Q734" i="7"/>
  <c r="Q735" i="7"/>
  <c r="Q736" i="7"/>
  <c r="Q737" i="7"/>
  <c r="Q738" i="7"/>
  <c r="Q739" i="7"/>
  <c r="Q740" i="7"/>
  <c r="Q741" i="7"/>
  <c r="Q742" i="7"/>
  <c r="Q743" i="7"/>
  <c r="Q744" i="7"/>
  <c r="Q745" i="7"/>
  <c r="Q746" i="7"/>
  <c r="Q747" i="7"/>
  <c r="Q748" i="7"/>
  <c r="Q749" i="7"/>
  <c r="Q750" i="7"/>
  <c r="Q751" i="7"/>
  <c r="Q752" i="7"/>
  <c r="Q753" i="7"/>
  <c r="Q754" i="7"/>
  <c r="Q755" i="7"/>
  <c r="Q756" i="7"/>
  <c r="Q757" i="7"/>
  <c r="Q758" i="7"/>
  <c r="Q759" i="7"/>
  <c r="Q760" i="7"/>
  <c r="Q761" i="7"/>
  <c r="Q762" i="7"/>
  <c r="Q763" i="7"/>
  <c r="Q764" i="7"/>
  <c r="Q765" i="7"/>
  <c r="Q766" i="7"/>
  <c r="Q767" i="7"/>
  <c r="Q768" i="7"/>
  <c r="Q769" i="7"/>
  <c r="Q771" i="7"/>
  <c r="Q772" i="7"/>
  <c r="Q773" i="7"/>
  <c r="Q774" i="7"/>
  <c r="Q775" i="7"/>
  <c r="Q776" i="7"/>
  <c r="Q777" i="7"/>
  <c r="Q778" i="7"/>
  <c r="Q779" i="7"/>
  <c r="Q780" i="7"/>
  <c r="Q781" i="7"/>
  <c r="Q782" i="7"/>
  <c r="Q783" i="7"/>
  <c r="Q784" i="7"/>
  <c r="Q785" i="7"/>
  <c r="Q786" i="7"/>
  <c r="Q787" i="7"/>
  <c r="Q788" i="7"/>
  <c r="Q789" i="7"/>
  <c r="Q790" i="7"/>
  <c r="Q791" i="7"/>
  <c r="Q792" i="7"/>
  <c r="Q793" i="7"/>
  <c r="Q794" i="7"/>
  <c r="Q795" i="7"/>
  <c r="Q796" i="7"/>
  <c r="Q797" i="7"/>
  <c r="Q798" i="7"/>
  <c r="Q799" i="7"/>
  <c r="Q800" i="7"/>
  <c r="Q801" i="7"/>
  <c r="Q802" i="7"/>
  <c r="Q803" i="7"/>
  <c r="Q804" i="7"/>
  <c r="Q805" i="7"/>
  <c r="Q806" i="7"/>
  <c r="Q807" i="7"/>
  <c r="Q808" i="7"/>
  <c r="Q809" i="7"/>
  <c r="Q810" i="7"/>
  <c r="Q811" i="7"/>
  <c r="Q812" i="7"/>
  <c r="Q813" i="7"/>
  <c r="Q814" i="7"/>
  <c r="Q816" i="7"/>
  <c r="Q817" i="7"/>
  <c r="Q818" i="7"/>
  <c r="Q819" i="7"/>
  <c r="Q820" i="7"/>
  <c r="Q821" i="7"/>
  <c r="Q822" i="7"/>
  <c r="Q823" i="7"/>
  <c r="Q824" i="7"/>
  <c r="Q825" i="7"/>
  <c r="Q826" i="7"/>
  <c r="Q827" i="7"/>
  <c r="Q828" i="7"/>
  <c r="Q829" i="7"/>
  <c r="Q830" i="7"/>
  <c r="Q831" i="7"/>
  <c r="Q832" i="7"/>
  <c r="Q833" i="7"/>
  <c r="Q834" i="7"/>
  <c r="Q835" i="7"/>
  <c r="Q836" i="7"/>
  <c r="Q837" i="7"/>
  <c r="Q838" i="7"/>
  <c r="Q839" i="7"/>
  <c r="Q840" i="7"/>
  <c r="Q842" i="7"/>
  <c r="Q7" i="7"/>
  <c r="O7" i="7" s="1"/>
  <c r="N189" i="8"/>
  <c r="G8" i="7"/>
  <c r="M8" i="7" s="1"/>
  <c r="G9" i="7"/>
  <c r="M9" i="7" s="1"/>
  <c r="G10" i="7"/>
  <c r="M10" i="7" s="1"/>
  <c r="G11" i="7"/>
  <c r="M11" i="7" s="1"/>
  <c r="G12" i="7"/>
  <c r="M12" i="7" s="1"/>
  <c r="G13" i="7"/>
  <c r="M13" i="7" s="1"/>
  <c r="G14" i="7"/>
  <c r="M14" i="7" s="1"/>
  <c r="G15" i="7"/>
  <c r="M15" i="7" s="1"/>
  <c r="G16" i="7"/>
  <c r="M16" i="7" s="1"/>
  <c r="G17" i="7"/>
  <c r="M17" i="7" s="1"/>
  <c r="G18" i="7"/>
  <c r="M18" i="7" s="1"/>
  <c r="G19" i="7"/>
  <c r="M19" i="7" s="1"/>
  <c r="G20" i="7"/>
  <c r="M20" i="7" s="1"/>
  <c r="G21" i="7"/>
  <c r="M21" i="7" s="1"/>
  <c r="G22" i="7"/>
  <c r="M22" i="7" s="1"/>
  <c r="G23" i="7"/>
  <c r="M23" i="7" s="1"/>
  <c r="G24" i="7"/>
  <c r="M24" i="7" s="1"/>
  <c r="G25" i="7"/>
  <c r="M25" i="7" s="1"/>
  <c r="G26" i="7"/>
  <c r="M26" i="7" s="1"/>
  <c r="G27" i="7"/>
  <c r="M27" i="7" s="1"/>
  <c r="G28" i="7"/>
  <c r="M28" i="7" s="1"/>
  <c r="G29" i="7"/>
  <c r="M29" i="7" s="1"/>
  <c r="G30" i="7"/>
  <c r="M30" i="7" s="1"/>
  <c r="G31" i="7"/>
  <c r="M31" i="7" s="1"/>
  <c r="G32" i="7"/>
  <c r="M32" i="7" s="1"/>
  <c r="G33" i="7"/>
  <c r="M33" i="7" s="1"/>
  <c r="G34" i="7"/>
  <c r="M34" i="7" s="1"/>
  <c r="G35" i="7"/>
  <c r="M35" i="7" s="1"/>
  <c r="G36" i="7"/>
  <c r="M36" i="7" s="1"/>
  <c r="G37" i="7"/>
  <c r="M37" i="7" s="1"/>
  <c r="G38" i="7"/>
  <c r="M38" i="7" s="1"/>
  <c r="G39" i="7"/>
  <c r="M39" i="7" s="1"/>
  <c r="G40" i="7"/>
  <c r="M40" i="7" s="1"/>
  <c r="G41" i="7"/>
  <c r="M41" i="7" s="1"/>
  <c r="G42" i="7"/>
  <c r="M42" i="7" s="1"/>
  <c r="G43" i="7"/>
  <c r="M43" i="7" s="1"/>
  <c r="G44" i="7"/>
  <c r="M44" i="7" s="1"/>
  <c r="G45" i="7"/>
  <c r="M45" i="7" s="1"/>
  <c r="G46" i="7"/>
  <c r="M46" i="7" s="1"/>
  <c r="G47" i="7"/>
  <c r="M47" i="7" s="1"/>
  <c r="G48" i="7"/>
  <c r="M48" i="7" s="1"/>
  <c r="G49" i="7"/>
  <c r="M49" i="7" s="1"/>
  <c r="G50" i="7"/>
  <c r="M50" i="7" s="1"/>
  <c r="G51" i="7"/>
  <c r="M51" i="7" s="1"/>
  <c r="G52" i="7"/>
  <c r="M52" i="7" s="1"/>
  <c r="G53" i="7"/>
  <c r="M53" i="7" s="1"/>
  <c r="G54" i="7"/>
  <c r="M54" i="7" s="1"/>
  <c r="G55" i="7"/>
  <c r="M55" i="7" s="1"/>
  <c r="G56" i="7"/>
  <c r="M56" i="7" s="1"/>
  <c r="G57" i="7"/>
  <c r="M57" i="7" s="1"/>
  <c r="G58" i="7"/>
  <c r="M58" i="7" s="1"/>
  <c r="G59" i="7"/>
  <c r="M59" i="7" s="1"/>
  <c r="G60" i="7"/>
  <c r="M60" i="7" s="1"/>
  <c r="G61" i="7"/>
  <c r="M61" i="7" s="1"/>
  <c r="G62" i="7"/>
  <c r="M62" i="7" s="1"/>
  <c r="G63" i="7"/>
  <c r="M63" i="7" s="1"/>
  <c r="G64" i="7"/>
  <c r="M64" i="7" s="1"/>
  <c r="G65" i="7"/>
  <c r="M65" i="7" s="1"/>
  <c r="G66" i="7"/>
  <c r="M66" i="7" s="1"/>
  <c r="G67" i="7"/>
  <c r="M67" i="7" s="1"/>
  <c r="G68" i="7"/>
  <c r="M68" i="7" s="1"/>
  <c r="G69" i="7"/>
  <c r="M69" i="7" s="1"/>
  <c r="G70" i="7"/>
  <c r="M70" i="7" s="1"/>
  <c r="G71" i="7"/>
  <c r="M71" i="7" s="1"/>
  <c r="G72" i="7"/>
  <c r="M72" i="7" s="1"/>
  <c r="G73" i="7"/>
  <c r="M73" i="7" s="1"/>
  <c r="G74" i="7"/>
  <c r="M74" i="7" s="1"/>
  <c r="G75" i="7"/>
  <c r="M75" i="7" s="1"/>
  <c r="G76" i="7"/>
  <c r="M76" i="7" s="1"/>
  <c r="G77" i="7"/>
  <c r="M77" i="7" s="1"/>
  <c r="G78" i="7"/>
  <c r="M78" i="7" s="1"/>
  <c r="G79" i="7"/>
  <c r="M79" i="7" s="1"/>
  <c r="G80" i="7"/>
  <c r="M80" i="7" s="1"/>
  <c r="G81" i="7"/>
  <c r="M81" i="7" s="1"/>
  <c r="G82" i="7"/>
  <c r="M82" i="7" s="1"/>
  <c r="G83" i="7"/>
  <c r="M83" i="7" s="1"/>
  <c r="G84" i="7"/>
  <c r="M84" i="7" s="1"/>
  <c r="G85" i="7"/>
  <c r="M85" i="7" s="1"/>
  <c r="G86" i="7"/>
  <c r="M86" i="7" s="1"/>
  <c r="G87" i="7"/>
  <c r="M87" i="7" s="1"/>
  <c r="G88" i="7"/>
  <c r="M88" i="7" s="1"/>
  <c r="G89" i="7"/>
  <c r="M89" i="7" s="1"/>
  <c r="G90" i="7"/>
  <c r="M90" i="7" s="1"/>
  <c r="G91" i="7"/>
  <c r="M91" i="7" s="1"/>
  <c r="G92" i="7"/>
  <c r="M92" i="7" s="1"/>
  <c r="G93" i="7"/>
  <c r="M93" i="7" s="1"/>
  <c r="G94" i="7"/>
  <c r="M94" i="7" s="1"/>
  <c r="G95" i="7"/>
  <c r="M95" i="7" s="1"/>
  <c r="G96" i="7"/>
  <c r="M96" i="7" s="1"/>
  <c r="G97" i="7"/>
  <c r="M97" i="7" s="1"/>
  <c r="G98" i="7"/>
  <c r="M98" i="7" s="1"/>
  <c r="G99" i="7"/>
  <c r="M99" i="7" s="1"/>
  <c r="G100" i="7"/>
  <c r="M100" i="7" s="1"/>
  <c r="G101" i="7"/>
  <c r="M101" i="7" s="1"/>
  <c r="G102" i="7"/>
  <c r="M102" i="7" s="1"/>
  <c r="G103" i="7"/>
  <c r="M103" i="7" s="1"/>
  <c r="G104" i="7"/>
  <c r="M104" i="7" s="1"/>
  <c r="G105" i="7"/>
  <c r="M105" i="7" s="1"/>
  <c r="G106" i="7"/>
  <c r="M106" i="7" s="1"/>
  <c r="G107" i="7"/>
  <c r="M107" i="7" s="1"/>
  <c r="G108" i="7"/>
  <c r="M108" i="7" s="1"/>
  <c r="G109" i="7"/>
  <c r="M109" i="7" s="1"/>
  <c r="G110" i="7"/>
  <c r="M110" i="7" s="1"/>
  <c r="G111" i="7"/>
  <c r="M111" i="7" s="1"/>
  <c r="G112" i="7"/>
  <c r="M112" i="7" s="1"/>
  <c r="G113" i="7"/>
  <c r="M113" i="7" s="1"/>
  <c r="G114" i="7"/>
  <c r="M114" i="7" s="1"/>
  <c r="G115" i="7"/>
  <c r="M115" i="7" s="1"/>
  <c r="G116" i="7"/>
  <c r="M116" i="7" s="1"/>
  <c r="G117" i="7"/>
  <c r="M117" i="7" s="1"/>
  <c r="G118" i="7"/>
  <c r="M118" i="7" s="1"/>
  <c r="G119" i="7"/>
  <c r="M119" i="7" s="1"/>
  <c r="G120" i="7"/>
  <c r="M120" i="7" s="1"/>
  <c r="G121" i="7"/>
  <c r="M121" i="7" s="1"/>
  <c r="G122" i="7"/>
  <c r="M122" i="7" s="1"/>
  <c r="G123" i="7"/>
  <c r="M123" i="7" s="1"/>
  <c r="G124" i="7"/>
  <c r="M124" i="7" s="1"/>
  <c r="G125" i="7"/>
  <c r="M125" i="7" s="1"/>
  <c r="G126" i="7"/>
  <c r="M126" i="7" s="1"/>
  <c r="G127" i="7"/>
  <c r="M127" i="7" s="1"/>
  <c r="G128" i="7"/>
  <c r="M128" i="7" s="1"/>
  <c r="G129" i="7"/>
  <c r="M129" i="7" s="1"/>
  <c r="G130" i="7"/>
  <c r="M130" i="7" s="1"/>
  <c r="G131" i="7"/>
  <c r="M131" i="7" s="1"/>
  <c r="G132" i="7"/>
  <c r="M132" i="7" s="1"/>
  <c r="G133" i="7"/>
  <c r="M133" i="7" s="1"/>
  <c r="G134" i="7"/>
  <c r="M134" i="7" s="1"/>
  <c r="G135" i="7"/>
  <c r="M135" i="7" s="1"/>
  <c r="G136" i="7"/>
  <c r="M136" i="7" s="1"/>
  <c r="G137" i="7"/>
  <c r="M137" i="7" s="1"/>
  <c r="G138" i="7"/>
  <c r="M138" i="7" s="1"/>
  <c r="G139" i="7"/>
  <c r="M139" i="7" s="1"/>
  <c r="G140" i="7"/>
  <c r="M140" i="7" s="1"/>
  <c r="G141" i="7"/>
  <c r="M141" i="7" s="1"/>
  <c r="G142" i="7"/>
  <c r="M142" i="7" s="1"/>
  <c r="G143" i="7"/>
  <c r="M143" i="7" s="1"/>
  <c r="G144" i="7"/>
  <c r="M144" i="7" s="1"/>
  <c r="G145" i="7"/>
  <c r="M145" i="7" s="1"/>
  <c r="G146" i="7"/>
  <c r="M146" i="7" s="1"/>
  <c r="G147" i="7"/>
  <c r="M147" i="7" s="1"/>
  <c r="G148" i="7"/>
  <c r="M148" i="7" s="1"/>
  <c r="G149" i="7"/>
  <c r="M149" i="7" s="1"/>
  <c r="G150" i="7"/>
  <c r="M150" i="7" s="1"/>
  <c r="G151" i="7"/>
  <c r="M151" i="7" s="1"/>
  <c r="G152" i="7"/>
  <c r="M152" i="7" s="1"/>
  <c r="G153" i="7"/>
  <c r="M153" i="7" s="1"/>
  <c r="G154" i="7"/>
  <c r="M154" i="7" s="1"/>
  <c r="G155" i="7"/>
  <c r="M155" i="7" s="1"/>
  <c r="G156" i="7"/>
  <c r="M156" i="7" s="1"/>
  <c r="G157" i="7"/>
  <c r="M157" i="7" s="1"/>
  <c r="G158" i="7"/>
  <c r="M158" i="7" s="1"/>
  <c r="G159" i="7"/>
  <c r="M159" i="7" s="1"/>
  <c r="G160" i="7"/>
  <c r="M160" i="7" s="1"/>
  <c r="G161" i="7"/>
  <c r="M161" i="7" s="1"/>
  <c r="G162" i="7"/>
  <c r="M162" i="7" s="1"/>
  <c r="G163" i="7"/>
  <c r="M163" i="7" s="1"/>
  <c r="G164" i="7"/>
  <c r="M164" i="7" s="1"/>
  <c r="G165" i="7"/>
  <c r="M165" i="7" s="1"/>
  <c r="G166" i="7"/>
  <c r="M166" i="7" s="1"/>
  <c r="G167" i="7"/>
  <c r="M167" i="7" s="1"/>
  <c r="G168" i="7"/>
  <c r="M168" i="7" s="1"/>
  <c r="G169" i="7"/>
  <c r="M169" i="7" s="1"/>
  <c r="G170" i="7"/>
  <c r="M170" i="7" s="1"/>
  <c r="G171" i="7"/>
  <c r="M171" i="7" s="1"/>
  <c r="G172" i="7"/>
  <c r="M172" i="7" s="1"/>
  <c r="G173" i="7"/>
  <c r="M173" i="7" s="1"/>
  <c r="G174" i="7"/>
  <c r="M174" i="7" s="1"/>
  <c r="G175" i="7"/>
  <c r="M175" i="7" s="1"/>
  <c r="G176" i="7"/>
  <c r="M176" i="7" s="1"/>
  <c r="G177" i="7"/>
  <c r="M177" i="7" s="1"/>
  <c r="G178" i="7"/>
  <c r="M178" i="7" s="1"/>
  <c r="G179" i="7"/>
  <c r="M179" i="7" s="1"/>
  <c r="G180" i="7"/>
  <c r="M180" i="7" s="1"/>
  <c r="G181" i="7"/>
  <c r="M181" i="7" s="1"/>
  <c r="G182" i="7"/>
  <c r="M182" i="7" s="1"/>
  <c r="G183" i="7"/>
  <c r="M183" i="7" s="1"/>
  <c r="G184" i="7"/>
  <c r="M184" i="7" s="1"/>
  <c r="G185" i="7"/>
  <c r="M185" i="7" s="1"/>
  <c r="G186" i="7"/>
  <c r="M186" i="7" s="1"/>
  <c r="G187" i="7"/>
  <c r="M187" i="7" s="1"/>
  <c r="G188" i="7"/>
  <c r="M188" i="7" s="1"/>
  <c r="G189" i="7"/>
  <c r="M189" i="7" s="1"/>
  <c r="G190" i="7"/>
  <c r="M190" i="7" s="1"/>
  <c r="G191" i="7"/>
  <c r="M191" i="7" s="1"/>
  <c r="G192" i="7"/>
  <c r="M192" i="7" s="1"/>
  <c r="G193" i="7"/>
  <c r="M193" i="7" s="1"/>
  <c r="G194" i="7"/>
  <c r="M194" i="7" s="1"/>
  <c r="G195" i="7"/>
  <c r="M195" i="7" s="1"/>
  <c r="G196" i="7"/>
  <c r="M196" i="7" s="1"/>
  <c r="G197" i="7"/>
  <c r="M197" i="7" s="1"/>
  <c r="G198" i="7"/>
  <c r="M198" i="7" s="1"/>
  <c r="G199" i="7"/>
  <c r="M199" i="7" s="1"/>
  <c r="G200" i="7"/>
  <c r="M200" i="7" s="1"/>
  <c r="G201" i="7"/>
  <c r="M201" i="7" s="1"/>
  <c r="G202" i="7"/>
  <c r="M202" i="7" s="1"/>
  <c r="G203" i="7"/>
  <c r="M203" i="7" s="1"/>
  <c r="G204" i="7"/>
  <c r="M204" i="7" s="1"/>
  <c r="G205" i="7"/>
  <c r="M205" i="7" s="1"/>
  <c r="G206" i="7"/>
  <c r="M206" i="7" s="1"/>
  <c r="G207" i="7"/>
  <c r="M207" i="7" s="1"/>
  <c r="G208" i="7"/>
  <c r="M208" i="7" s="1"/>
  <c r="G209" i="7"/>
  <c r="M209" i="7" s="1"/>
  <c r="G210" i="7"/>
  <c r="M210" i="7" s="1"/>
  <c r="G211" i="7"/>
  <c r="M211" i="7" s="1"/>
  <c r="G212" i="7"/>
  <c r="M212" i="7" s="1"/>
  <c r="G213" i="7"/>
  <c r="M213" i="7" s="1"/>
  <c r="G214" i="7"/>
  <c r="M214" i="7" s="1"/>
  <c r="G215" i="7"/>
  <c r="M215" i="7" s="1"/>
  <c r="G216" i="7"/>
  <c r="M216" i="7" s="1"/>
  <c r="G217" i="7"/>
  <c r="M217" i="7" s="1"/>
  <c r="G218" i="7"/>
  <c r="M218" i="7" s="1"/>
  <c r="G219" i="7"/>
  <c r="M219" i="7" s="1"/>
  <c r="G220" i="7"/>
  <c r="M220" i="7" s="1"/>
  <c r="G221" i="7"/>
  <c r="M221" i="7" s="1"/>
  <c r="G222" i="7"/>
  <c r="M222" i="7" s="1"/>
  <c r="G223" i="7"/>
  <c r="M223" i="7" s="1"/>
  <c r="G224" i="7"/>
  <c r="M224" i="7" s="1"/>
  <c r="G225" i="7"/>
  <c r="M225" i="7" s="1"/>
  <c r="G226" i="7"/>
  <c r="M226" i="7" s="1"/>
  <c r="G227" i="7"/>
  <c r="M227" i="7" s="1"/>
  <c r="G228" i="7"/>
  <c r="M228" i="7" s="1"/>
  <c r="G229" i="7"/>
  <c r="M229" i="7" s="1"/>
  <c r="G230" i="7"/>
  <c r="M230" i="7" s="1"/>
  <c r="G231" i="7"/>
  <c r="M231" i="7" s="1"/>
  <c r="G232" i="7"/>
  <c r="M232" i="7" s="1"/>
  <c r="G233" i="7"/>
  <c r="M233" i="7" s="1"/>
  <c r="G234" i="7"/>
  <c r="M234" i="7" s="1"/>
  <c r="G235" i="7"/>
  <c r="M235" i="7" s="1"/>
  <c r="G236" i="7"/>
  <c r="M236" i="7" s="1"/>
  <c r="G237" i="7"/>
  <c r="M237" i="7" s="1"/>
  <c r="G238" i="7"/>
  <c r="M238" i="7" s="1"/>
  <c r="G239" i="7"/>
  <c r="M239" i="7" s="1"/>
  <c r="G240" i="7"/>
  <c r="M240" i="7" s="1"/>
  <c r="G241" i="7"/>
  <c r="M241" i="7" s="1"/>
  <c r="G242" i="7"/>
  <c r="M242" i="7" s="1"/>
  <c r="G243" i="7"/>
  <c r="M243" i="7" s="1"/>
  <c r="G244" i="7"/>
  <c r="M244" i="7" s="1"/>
  <c r="G245" i="7"/>
  <c r="M245" i="7" s="1"/>
  <c r="G246" i="7"/>
  <c r="M246" i="7" s="1"/>
  <c r="G247" i="7"/>
  <c r="M247" i="7" s="1"/>
  <c r="G248" i="7"/>
  <c r="M248" i="7" s="1"/>
  <c r="G249" i="7"/>
  <c r="M249" i="7" s="1"/>
  <c r="G250" i="7"/>
  <c r="M250" i="7" s="1"/>
  <c r="G251" i="7"/>
  <c r="M251" i="7" s="1"/>
  <c r="G252" i="7"/>
  <c r="M252" i="7" s="1"/>
  <c r="G253" i="7"/>
  <c r="M253" i="7" s="1"/>
  <c r="G254" i="7"/>
  <c r="M254" i="7" s="1"/>
  <c r="G255" i="7"/>
  <c r="M255" i="7" s="1"/>
  <c r="G256" i="7"/>
  <c r="M256" i="7" s="1"/>
  <c r="G257" i="7"/>
  <c r="M257" i="7" s="1"/>
  <c r="G258" i="7"/>
  <c r="M258" i="7" s="1"/>
  <c r="G259" i="7"/>
  <c r="M259" i="7" s="1"/>
  <c r="G260" i="7"/>
  <c r="M260" i="7" s="1"/>
  <c r="G261" i="7"/>
  <c r="M261" i="7" s="1"/>
  <c r="G262" i="7"/>
  <c r="M262" i="7" s="1"/>
  <c r="G263" i="7"/>
  <c r="M263" i="7" s="1"/>
  <c r="G264" i="7"/>
  <c r="M264" i="7" s="1"/>
  <c r="G265" i="7"/>
  <c r="M265" i="7" s="1"/>
  <c r="G266" i="7"/>
  <c r="M266" i="7" s="1"/>
  <c r="G267" i="7"/>
  <c r="M267" i="7" s="1"/>
  <c r="G268" i="7"/>
  <c r="M268" i="7" s="1"/>
  <c r="G269" i="7"/>
  <c r="M269" i="7" s="1"/>
  <c r="G270" i="7"/>
  <c r="M270" i="7" s="1"/>
  <c r="G271" i="7"/>
  <c r="M271" i="7" s="1"/>
  <c r="G272" i="7"/>
  <c r="M272" i="7" s="1"/>
  <c r="G273" i="7"/>
  <c r="M273" i="7" s="1"/>
  <c r="G274" i="7"/>
  <c r="M274" i="7" s="1"/>
  <c r="G275" i="7"/>
  <c r="M275" i="7" s="1"/>
  <c r="G276" i="7"/>
  <c r="M276" i="7" s="1"/>
  <c r="G277" i="7"/>
  <c r="M277" i="7" s="1"/>
  <c r="G278" i="7"/>
  <c r="M278" i="7" s="1"/>
  <c r="G279" i="7"/>
  <c r="M279" i="7" s="1"/>
  <c r="G280" i="7"/>
  <c r="M280" i="7" s="1"/>
  <c r="G281" i="7"/>
  <c r="M281" i="7" s="1"/>
  <c r="G282" i="7"/>
  <c r="M282" i="7" s="1"/>
  <c r="G283" i="7"/>
  <c r="M283" i="7" s="1"/>
  <c r="G284" i="7"/>
  <c r="M284" i="7" s="1"/>
  <c r="G285" i="7"/>
  <c r="M285" i="7" s="1"/>
  <c r="G286" i="7"/>
  <c r="M286" i="7" s="1"/>
  <c r="G287" i="7"/>
  <c r="M287" i="7" s="1"/>
  <c r="G288" i="7"/>
  <c r="M288" i="7" s="1"/>
  <c r="G289" i="7"/>
  <c r="M289" i="7" s="1"/>
  <c r="G290" i="7"/>
  <c r="M290" i="7" s="1"/>
  <c r="G291" i="7"/>
  <c r="M291" i="7" s="1"/>
  <c r="G292" i="7"/>
  <c r="M292" i="7" s="1"/>
  <c r="G293" i="7"/>
  <c r="M293" i="7" s="1"/>
  <c r="G294" i="7"/>
  <c r="M294" i="7" s="1"/>
  <c r="G295" i="7"/>
  <c r="M295" i="7" s="1"/>
  <c r="G296" i="7"/>
  <c r="M296" i="7" s="1"/>
  <c r="G297" i="7"/>
  <c r="M297" i="7" s="1"/>
  <c r="G298" i="7"/>
  <c r="M298" i="7" s="1"/>
  <c r="G299" i="7"/>
  <c r="M299" i="7" s="1"/>
  <c r="G300" i="7"/>
  <c r="M300" i="7" s="1"/>
  <c r="G301" i="7"/>
  <c r="M301" i="7" s="1"/>
  <c r="G302" i="7"/>
  <c r="M302" i="7" s="1"/>
  <c r="G303" i="7"/>
  <c r="M303" i="7" s="1"/>
  <c r="G304" i="7"/>
  <c r="M304" i="7" s="1"/>
  <c r="G305" i="7"/>
  <c r="M305" i="7" s="1"/>
  <c r="G306" i="7"/>
  <c r="M306" i="7" s="1"/>
  <c r="G307" i="7"/>
  <c r="M307" i="7" s="1"/>
  <c r="G308" i="7"/>
  <c r="M308" i="7" s="1"/>
  <c r="G309" i="7"/>
  <c r="M309" i="7" s="1"/>
  <c r="G310" i="7"/>
  <c r="M310" i="7" s="1"/>
  <c r="G311" i="7"/>
  <c r="M311" i="7" s="1"/>
  <c r="G312" i="7"/>
  <c r="M312" i="7" s="1"/>
  <c r="G313" i="7"/>
  <c r="M313" i="7" s="1"/>
  <c r="G314" i="7"/>
  <c r="M314" i="7" s="1"/>
  <c r="G315" i="7"/>
  <c r="M315" i="7" s="1"/>
  <c r="G316" i="7"/>
  <c r="M316" i="7" s="1"/>
  <c r="G317" i="7"/>
  <c r="M317" i="7" s="1"/>
  <c r="G318" i="7"/>
  <c r="M318" i="7" s="1"/>
  <c r="G319" i="7"/>
  <c r="M319" i="7" s="1"/>
  <c r="G320" i="7"/>
  <c r="M320" i="7" s="1"/>
  <c r="G321" i="7"/>
  <c r="M321" i="7" s="1"/>
  <c r="G322" i="7"/>
  <c r="M322" i="7" s="1"/>
  <c r="G323" i="7"/>
  <c r="M323" i="7" s="1"/>
  <c r="G324" i="7"/>
  <c r="M324" i="7" s="1"/>
  <c r="G325" i="7"/>
  <c r="M325" i="7" s="1"/>
  <c r="G326" i="7"/>
  <c r="M326" i="7" s="1"/>
  <c r="G327" i="7"/>
  <c r="M327" i="7" s="1"/>
  <c r="G328" i="7"/>
  <c r="M328" i="7" s="1"/>
  <c r="G329" i="7"/>
  <c r="M329" i="7" s="1"/>
  <c r="G330" i="7"/>
  <c r="M330" i="7" s="1"/>
  <c r="G331" i="7"/>
  <c r="M331" i="7" s="1"/>
  <c r="G332" i="7"/>
  <c r="M332" i="7" s="1"/>
  <c r="G333" i="7"/>
  <c r="M333" i="7" s="1"/>
  <c r="G334" i="7"/>
  <c r="M334" i="7" s="1"/>
  <c r="G335" i="7"/>
  <c r="M335" i="7" s="1"/>
  <c r="G336" i="7"/>
  <c r="M336" i="7" s="1"/>
  <c r="G337" i="7"/>
  <c r="M337" i="7" s="1"/>
  <c r="G338" i="7"/>
  <c r="M338" i="7" s="1"/>
  <c r="G339" i="7"/>
  <c r="M339" i="7" s="1"/>
  <c r="G340" i="7"/>
  <c r="M340" i="7" s="1"/>
  <c r="G341" i="7"/>
  <c r="M341" i="7" s="1"/>
  <c r="G342" i="7"/>
  <c r="M342" i="7" s="1"/>
  <c r="G343" i="7"/>
  <c r="M343" i="7" s="1"/>
  <c r="G344" i="7"/>
  <c r="M344" i="7" s="1"/>
  <c r="G345" i="7"/>
  <c r="M345" i="7" s="1"/>
  <c r="G346" i="7"/>
  <c r="M346" i="7" s="1"/>
  <c r="G347" i="7"/>
  <c r="M347" i="7" s="1"/>
  <c r="G348" i="7"/>
  <c r="M348" i="7" s="1"/>
  <c r="G349" i="7"/>
  <c r="M349" i="7" s="1"/>
  <c r="G350" i="7"/>
  <c r="M350" i="7" s="1"/>
  <c r="G351" i="7"/>
  <c r="M351" i="7" s="1"/>
  <c r="G352" i="7"/>
  <c r="M352" i="7" s="1"/>
  <c r="G353" i="7"/>
  <c r="M353" i="7" s="1"/>
  <c r="G354" i="7"/>
  <c r="M354" i="7" s="1"/>
  <c r="G355" i="7"/>
  <c r="M355" i="7" s="1"/>
  <c r="G356" i="7"/>
  <c r="M356" i="7" s="1"/>
  <c r="G357" i="7"/>
  <c r="M357" i="7" s="1"/>
  <c r="G358" i="7"/>
  <c r="M358" i="7" s="1"/>
  <c r="G359" i="7"/>
  <c r="M359" i="7" s="1"/>
  <c r="G360" i="7"/>
  <c r="M360" i="7" s="1"/>
  <c r="G361" i="7"/>
  <c r="M361" i="7" s="1"/>
  <c r="G362" i="7"/>
  <c r="M362" i="7" s="1"/>
  <c r="G363" i="7"/>
  <c r="M363" i="7" s="1"/>
  <c r="G364" i="7"/>
  <c r="M364" i="7" s="1"/>
  <c r="G365" i="7"/>
  <c r="M365" i="7" s="1"/>
  <c r="G366" i="7"/>
  <c r="M366" i="7" s="1"/>
  <c r="G367" i="7"/>
  <c r="M367" i="7" s="1"/>
  <c r="G368" i="7"/>
  <c r="M368" i="7" s="1"/>
  <c r="G369" i="7"/>
  <c r="M369" i="7" s="1"/>
  <c r="G370" i="7"/>
  <c r="M370" i="7" s="1"/>
  <c r="G371" i="7"/>
  <c r="M371" i="7" s="1"/>
  <c r="G372" i="7"/>
  <c r="M372" i="7" s="1"/>
  <c r="G373" i="7"/>
  <c r="M373" i="7" s="1"/>
  <c r="G374" i="7"/>
  <c r="M374" i="7" s="1"/>
  <c r="G375" i="7"/>
  <c r="M375" i="7" s="1"/>
  <c r="G376" i="7"/>
  <c r="M376" i="7" s="1"/>
  <c r="G377" i="7"/>
  <c r="M377" i="7" s="1"/>
  <c r="G378" i="7"/>
  <c r="M378" i="7" s="1"/>
  <c r="G379" i="7"/>
  <c r="M379" i="7" s="1"/>
  <c r="G380" i="7"/>
  <c r="M380" i="7" s="1"/>
  <c r="G381" i="7"/>
  <c r="M381" i="7" s="1"/>
  <c r="G382" i="7"/>
  <c r="M382" i="7" s="1"/>
  <c r="G383" i="7"/>
  <c r="M383" i="7" s="1"/>
  <c r="G384" i="7"/>
  <c r="M384" i="7" s="1"/>
  <c r="G385" i="7"/>
  <c r="M385" i="7" s="1"/>
  <c r="G386" i="7"/>
  <c r="M386" i="7" s="1"/>
  <c r="G387" i="7"/>
  <c r="M387" i="7" s="1"/>
  <c r="G388" i="7"/>
  <c r="M388" i="7" s="1"/>
  <c r="G389" i="7"/>
  <c r="M389" i="7" s="1"/>
  <c r="G390" i="7"/>
  <c r="M390" i="7" s="1"/>
  <c r="G391" i="7"/>
  <c r="M391" i="7" s="1"/>
  <c r="G392" i="7"/>
  <c r="M392" i="7" s="1"/>
  <c r="G393" i="7"/>
  <c r="M393" i="7" s="1"/>
  <c r="G394" i="7"/>
  <c r="M394" i="7" s="1"/>
  <c r="G395" i="7"/>
  <c r="M395" i="7" s="1"/>
  <c r="G396" i="7"/>
  <c r="M396" i="7" s="1"/>
  <c r="G397" i="7"/>
  <c r="M397" i="7" s="1"/>
  <c r="G398" i="7"/>
  <c r="M398" i="7" s="1"/>
  <c r="G399" i="7"/>
  <c r="M399" i="7" s="1"/>
  <c r="G400" i="7"/>
  <c r="M400" i="7" s="1"/>
  <c r="G401" i="7"/>
  <c r="M401" i="7" s="1"/>
  <c r="G402" i="7"/>
  <c r="M402" i="7" s="1"/>
  <c r="G403" i="7"/>
  <c r="M403" i="7" s="1"/>
  <c r="G404" i="7"/>
  <c r="M404" i="7" s="1"/>
  <c r="G405" i="7"/>
  <c r="M405" i="7" s="1"/>
  <c r="G406" i="7"/>
  <c r="M406" i="7" s="1"/>
  <c r="G407" i="7"/>
  <c r="M407" i="7" s="1"/>
  <c r="G408" i="7"/>
  <c r="M408" i="7" s="1"/>
  <c r="G409" i="7"/>
  <c r="M409" i="7" s="1"/>
  <c r="G410" i="7"/>
  <c r="M410" i="7" s="1"/>
  <c r="G411" i="7"/>
  <c r="M411" i="7" s="1"/>
  <c r="G412" i="7"/>
  <c r="M412" i="7" s="1"/>
  <c r="G413" i="7"/>
  <c r="M413" i="7" s="1"/>
  <c r="G414" i="7"/>
  <c r="M414" i="7" s="1"/>
  <c r="G415" i="7"/>
  <c r="M415" i="7" s="1"/>
  <c r="G416" i="7"/>
  <c r="M416" i="7" s="1"/>
  <c r="G417" i="7"/>
  <c r="M417" i="7" s="1"/>
  <c r="G418" i="7"/>
  <c r="M418" i="7" s="1"/>
  <c r="G419" i="7"/>
  <c r="M419" i="7" s="1"/>
  <c r="G420" i="7"/>
  <c r="M420" i="7" s="1"/>
  <c r="G421" i="7"/>
  <c r="M421" i="7" s="1"/>
  <c r="G422" i="7"/>
  <c r="M422" i="7" s="1"/>
  <c r="G423" i="7"/>
  <c r="M423" i="7" s="1"/>
  <c r="G424" i="7"/>
  <c r="M424" i="7" s="1"/>
  <c r="G425" i="7"/>
  <c r="M425" i="7" s="1"/>
  <c r="G426" i="7"/>
  <c r="M426" i="7" s="1"/>
  <c r="G427" i="7"/>
  <c r="M427" i="7" s="1"/>
  <c r="G428" i="7"/>
  <c r="M428" i="7" s="1"/>
  <c r="G429" i="7"/>
  <c r="M429" i="7" s="1"/>
  <c r="G430" i="7"/>
  <c r="M430" i="7" s="1"/>
  <c r="G431" i="7"/>
  <c r="M431" i="7" s="1"/>
  <c r="G432" i="7"/>
  <c r="M432" i="7" s="1"/>
  <c r="G433" i="7"/>
  <c r="M433" i="7" s="1"/>
  <c r="G434" i="7"/>
  <c r="M434" i="7" s="1"/>
  <c r="G435" i="7"/>
  <c r="M435" i="7" s="1"/>
  <c r="G436" i="7"/>
  <c r="M436" i="7" s="1"/>
  <c r="G437" i="7"/>
  <c r="M437" i="7" s="1"/>
  <c r="G438" i="7"/>
  <c r="M438" i="7" s="1"/>
  <c r="G439" i="7"/>
  <c r="M439" i="7" s="1"/>
  <c r="G440" i="7"/>
  <c r="M440" i="7" s="1"/>
  <c r="G441" i="7"/>
  <c r="M441" i="7" s="1"/>
  <c r="G442" i="7"/>
  <c r="M442" i="7" s="1"/>
  <c r="G443" i="7"/>
  <c r="M443" i="7" s="1"/>
  <c r="G444" i="7"/>
  <c r="M444" i="7" s="1"/>
  <c r="G445" i="7"/>
  <c r="M445" i="7" s="1"/>
  <c r="G446" i="7"/>
  <c r="M446" i="7" s="1"/>
  <c r="G447" i="7"/>
  <c r="M447" i="7" s="1"/>
  <c r="G448" i="7"/>
  <c r="M448" i="7" s="1"/>
  <c r="G449" i="7"/>
  <c r="M449" i="7" s="1"/>
  <c r="G450" i="7"/>
  <c r="M450" i="7" s="1"/>
  <c r="G451" i="7"/>
  <c r="M451" i="7" s="1"/>
  <c r="G452" i="7"/>
  <c r="M452" i="7" s="1"/>
  <c r="G453" i="7"/>
  <c r="M453" i="7" s="1"/>
  <c r="G454" i="7"/>
  <c r="M454" i="7" s="1"/>
  <c r="G455" i="7"/>
  <c r="M455" i="7" s="1"/>
  <c r="G456" i="7"/>
  <c r="M456" i="7" s="1"/>
  <c r="G457" i="7"/>
  <c r="M457" i="7" s="1"/>
  <c r="G458" i="7"/>
  <c r="M458" i="7" s="1"/>
  <c r="G459" i="7"/>
  <c r="M459" i="7" s="1"/>
  <c r="G460" i="7"/>
  <c r="M460" i="7" s="1"/>
  <c r="G461" i="7"/>
  <c r="M461" i="7" s="1"/>
  <c r="G462" i="7"/>
  <c r="M462" i="7" s="1"/>
  <c r="G463" i="7"/>
  <c r="M463" i="7" s="1"/>
  <c r="G464" i="7"/>
  <c r="M464" i="7" s="1"/>
  <c r="G465" i="7"/>
  <c r="M465" i="7" s="1"/>
  <c r="G466" i="7"/>
  <c r="M466" i="7" s="1"/>
  <c r="G467" i="7"/>
  <c r="M467" i="7" s="1"/>
  <c r="G468" i="7"/>
  <c r="M468" i="7" s="1"/>
  <c r="G469" i="7"/>
  <c r="M469" i="7" s="1"/>
  <c r="G470" i="7"/>
  <c r="M470" i="7" s="1"/>
  <c r="G471" i="7"/>
  <c r="M471" i="7" s="1"/>
  <c r="G472" i="7"/>
  <c r="M472" i="7" s="1"/>
  <c r="G473" i="7"/>
  <c r="M473" i="7" s="1"/>
  <c r="G474" i="7"/>
  <c r="M474" i="7" s="1"/>
  <c r="G475" i="7"/>
  <c r="M475" i="7" s="1"/>
  <c r="G476" i="7"/>
  <c r="M476" i="7" s="1"/>
  <c r="G477" i="7"/>
  <c r="M477" i="7" s="1"/>
  <c r="G478" i="7"/>
  <c r="M478" i="7" s="1"/>
  <c r="G479" i="7"/>
  <c r="M479" i="7" s="1"/>
  <c r="G480" i="7"/>
  <c r="M480" i="7" s="1"/>
  <c r="G481" i="7"/>
  <c r="M481" i="7" s="1"/>
  <c r="G482" i="7"/>
  <c r="M482" i="7" s="1"/>
  <c r="G483" i="7"/>
  <c r="M483" i="7" s="1"/>
  <c r="G484" i="7"/>
  <c r="M484" i="7" s="1"/>
  <c r="G485" i="7"/>
  <c r="M485" i="7" s="1"/>
  <c r="G486" i="7"/>
  <c r="M486" i="7" s="1"/>
  <c r="G487" i="7"/>
  <c r="M487" i="7" s="1"/>
  <c r="G488" i="7"/>
  <c r="M488" i="7" s="1"/>
  <c r="G489" i="7"/>
  <c r="M489" i="7" s="1"/>
  <c r="G490" i="7"/>
  <c r="M490" i="7" s="1"/>
  <c r="G491" i="7"/>
  <c r="M491" i="7" s="1"/>
  <c r="G492" i="7"/>
  <c r="M492" i="7" s="1"/>
  <c r="G493" i="7"/>
  <c r="M493" i="7" s="1"/>
  <c r="G494" i="7"/>
  <c r="M494" i="7" s="1"/>
  <c r="G495" i="7"/>
  <c r="M495" i="7" s="1"/>
  <c r="G496" i="7"/>
  <c r="M496" i="7" s="1"/>
  <c r="G497" i="7"/>
  <c r="M497" i="7" s="1"/>
  <c r="G498" i="7"/>
  <c r="M498" i="7" s="1"/>
  <c r="G499" i="7"/>
  <c r="M499" i="7" s="1"/>
  <c r="G500" i="7"/>
  <c r="M500" i="7" s="1"/>
  <c r="G501" i="7"/>
  <c r="M501" i="7" s="1"/>
  <c r="G502" i="7"/>
  <c r="M502" i="7" s="1"/>
  <c r="G503" i="7"/>
  <c r="M503" i="7" s="1"/>
  <c r="G504" i="7"/>
  <c r="M504" i="7" s="1"/>
  <c r="G505" i="7"/>
  <c r="M505" i="7" s="1"/>
  <c r="G506" i="7"/>
  <c r="M506" i="7" s="1"/>
  <c r="G507" i="7"/>
  <c r="M507" i="7" s="1"/>
  <c r="G508" i="7"/>
  <c r="M508" i="7" s="1"/>
  <c r="G509" i="7"/>
  <c r="M509" i="7" s="1"/>
  <c r="G510" i="7"/>
  <c r="M510" i="7" s="1"/>
  <c r="G511" i="7"/>
  <c r="M511" i="7" s="1"/>
  <c r="G512" i="7"/>
  <c r="M512" i="7" s="1"/>
  <c r="G513" i="7"/>
  <c r="M513" i="7" s="1"/>
  <c r="G514" i="7"/>
  <c r="M514" i="7" s="1"/>
  <c r="G515" i="7"/>
  <c r="M515" i="7" s="1"/>
  <c r="G516" i="7"/>
  <c r="M516" i="7" s="1"/>
  <c r="G517" i="7"/>
  <c r="M517" i="7" s="1"/>
  <c r="G518" i="7"/>
  <c r="M518" i="7" s="1"/>
  <c r="G519" i="7"/>
  <c r="M519" i="7" s="1"/>
  <c r="G520" i="7"/>
  <c r="M520" i="7" s="1"/>
  <c r="G521" i="7"/>
  <c r="M521" i="7" s="1"/>
  <c r="G522" i="7"/>
  <c r="M522" i="7" s="1"/>
  <c r="G523" i="7"/>
  <c r="M523" i="7" s="1"/>
  <c r="G524" i="7"/>
  <c r="M524" i="7" s="1"/>
  <c r="G525" i="7"/>
  <c r="M525" i="7" s="1"/>
  <c r="G526" i="7"/>
  <c r="M526" i="7" s="1"/>
  <c r="G527" i="7"/>
  <c r="M527" i="7" s="1"/>
  <c r="G528" i="7"/>
  <c r="M528" i="7" s="1"/>
  <c r="G529" i="7"/>
  <c r="M529" i="7" s="1"/>
  <c r="G530" i="7"/>
  <c r="M530" i="7" s="1"/>
  <c r="G531" i="7"/>
  <c r="M531" i="7" s="1"/>
  <c r="G532" i="7"/>
  <c r="M532" i="7" s="1"/>
  <c r="G533" i="7"/>
  <c r="M533" i="7" s="1"/>
  <c r="G534" i="7"/>
  <c r="M534" i="7" s="1"/>
  <c r="G535" i="7"/>
  <c r="M535" i="7" s="1"/>
  <c r="G536" i="7"/>
  <c r="M536" i="7" s="1"/>
  <c r="G537" i="7"/>
  <c r="M537" i="7" s="1"/>
  <c r="G538" i="7"/>
  <c r="M538" i="7" s="1"/>
  <c r="G539" i="7"/>
  <c r="M539" i="7" s="1"/>
  <c r="G540" i="7"/>
  <c r="M540" i="7" s="1"/>
  <c r="G541" i="7"/>
  <c r="M541" i="7" s="1"/>
  <c r="G542" i="7"/>
  <c r="M542" i="7" s="1"/>
  <c r="G543" i="7"/>
  <c r="M543" i="7" s="1"/>
  <c r="G544" i="7"/>
  <c r="M544" i="7" s="1"/>
  <c r="G545" i="7"/>
  <c r="M545" i="7" s="1"/>
  <c r="G546" i="7"/>
  <c r="M546" i="7" s="1"/>
  <c r="G547" i="7"/>
  <c r="M547" i="7" s="1"/>
  <c r="G548" i="7"/>
  <c r="M548" i="7" s="1"/>
  <c r="G549" i="7"/>
  <c r="M549" i="7" s="1"/>
  <c r="G550" i="7"/>
  <c r="M550" i="7" s="1"/>
  <c r="G551" i="7"/>
  <c r="M551" i="7" s="1"/>
  <c r="G552" i="7"/>
  <c r="M552" i="7" s="1"/>
  <c r="G553" i="7"/>
  <c r="M553" i="7" s="1"/>
  <c r="G554" i="7"/>
  <c r="M554" i="7" s="1"/>
  <c r="G555" i="7"/>
  <c r="M555" i="7" s="1"/>
  <c r="G556" i="7"/>
  <c r="M556" i="7" s="1"/>
  <c r="G557" i="7"/>
  <c r="M557" i="7" s="1"/>
  <c r="G558" i="7"/>
  <c r="M558" i="7" s="1"/>
  <c r="G559" i="7"/>
  <c r="M559" i="7" s="1"/>
  <c r="G560" i="7"/>
  <c r="M560" i="7" s="1"/>
  <c r="G561" i="7"/>
  <c r="M561" i="7" s="1"/>
  <c r="G562" i="7"/>
  <c r="M562" i="7" s="1"/>
  <c r="G563" i="7"/>
  <c r="M563" i="7" s="1"/>
  <c r="G564" i="7"/>
  <c r="M564" i="7" s="1"/>
  <c r="G565" i="7"/>
  <c r="M565" i="7" s="1"/>
  <c r="G566" i="7"/>
  <c r="M566" i="7" s="1"/>
  <c r="G567" i="7"/>
  <c r="M567" i="7" s="1"/>
  <c r="G568" i="7"/>
  <c r="M568" i="7" s="1"/>
  <c r="G569" i="7"/>
  <c r="M569" i="7" s="1"/>
  <c r="G570" i="7"/>
  <c r="M570" i="7" s="1"/>
  <c r="G571" i="7"/>
  <c r="M571" i="7" s="1"/>
  <c r="G572" i="7"/>
  <c r="M572" i="7" s="1"/>
  <c r="G573" i="7"/>
  <c r="M573" i="7" s="1"/>
  <c r="G574" i="7"/>
  <c r="M574" i="7" s="1"/>
  <c r="G575" i="7"/>
  <c r="M575" i="7" s="1"/>
  <c r="G576" i="7"/>
  <c r="M576" i="7" s="1"/>
  <c r="G577" i="7"/>
  <c r="M577" i="7" s="1"/>
  <c r="G578" i="7"/>
  <c r="M578" i="7" s="1"/>
  <c r="G579" i="7"/>
  <c r="M579" i="7" s="1"/>
  <c r="G580" i="7"/>
  <c r="M580" i="7" s="1"/>
  <c r="G581" i="7"/>
  <c r="M581" i="7" s="1"/>
  <c r="G582" i="7"/>
  <c r="M582" i="7" s="1"/>
  <c r="G583" i="7"/>
  <c r="M583" i="7" s="1"/>
  <c r="G584" i="7"/>
  <c r="M584" i="7" s="1"/>
  <c r="G585" i="7"/>
  <c r="M585" i="7" s="1"/>
  <c r="G586" i="7"/>
  <c r="M586" i="7" s="1"/>
  <c r="G587" i="7"/>
  <c r="M587" i="7" s="1"/>
  <c r="G588" i="7"/>
  <c r="M588" i="7" s="1"/>
  <c r="G589" i="7"/>
  <c r="M589" i="7" s="1"/>
  <c r="G590" i="7"/>
  <c r="M590" i="7" s="1"/>
  <c r="G591" i="7"/>
  <c r="M591" i="7" s="1"/>
  <c r="G592" i="7"/>
  <c r="M592" i="7" s="1"/>
  <c r="G593" i="7"/>
  <c r="M593" i="7" s="1"/>
  <c r="G594" i="7"/>
  <c r="M594" i="7" s="1"/>
  <c r="G595" i="7"/>
  <c r="M595" i="7" s="1"/>
  <c r="G596" i="7"/>
  <c r="M596" i="7" s="1"/>
  <c r="G597" i="7"/>
  <c r="M597" i="7" s="1"/>
  <c r="G598" i="7"/>
  <c r="M598" i="7" s="1"/>
  <c r="G599" i="7"/>
  <c r="M599" i="7" s="1"/>
  <c r="G600" i="7"/>
  <c r="M600" i="7" s="1"/>
  <c r="G601" i="7"/>
  <c r="M601" i="7" s="1"/>
  <c r="G602" i="7"/>
  <c r="M602" i="7" s="1"/>
  <c r="G603" i="7"/>
  <c r="M603" i="7" s="1"/>
  <c r="G604" i="7"/>
  <c r="M604" i="7" s="1"/>
  <c r="G605" i="7"/>
  <c r="M605" i="7" s="1"/>
  <c r="G606" i="7"/>
  <c r="M606" i="7" s="1"/>
  <c r="G607" i="7"/>
  <c r="M607" i="7" s="1"/>
  <c r="G608" i="7"/>
  <c r="M608" i="7" s="1"/>
  <c r="G609" i="7"/>
  <c r="M609" i="7" s="1"/>
  <c r="G610" i="7"/>
  <c r="M610" i="7" s="1"/>
  <c r="G611" i="7"/>
  <c r="M611" i="7" s="1"/>
  <c r="G612" i="7"/>
  <c r="M612" i="7" s="1"/>
  <c r="G613" i="7"/>
  <c r="M613" i="7" s="1"/>
  <c r="G614" i="7"/>
  <c r="M614" i="7" s="1"/>
  <c r="G615" i="7"/>
  <c r="M615" i="7" s="1"/>
  <c r="G616" i="7"/>
  <c r="M616" i="7" s="1"/>
  <c r="G617" i="7"/>
  <c r="M617" i="7" s="1"/>
  <c r="G618" i="7"/>
  <c r="M618" i="7" s="1"/>
  <c r="G619" i="7"/>
  <c r="M619" i="7" s="1"/>
  <c r="G620" i="7"/>
  <c r="M620" i="7" s="1"/>
  <c r="G621" i="7"/>
  <c r="M621" i="7" s="1"/>
  <c r="G622" i="7"/>
  <c r="M622" i="7" s="1"/>
  <c r="G623" i="7"/>
  <c r="M623" i="7" s="1"/>
  <c r="G624" i="7"/>
  <c r="M624" i="7" s="1"/>
  <c r="G625" i="7"/>
  <c r="M625" i="7" s="1"/>
  <c r="G626" i="7"/>
  <c r="M626" i="7" s="1"/>
  <c r="G627" i="7"/>
  <c r="M627" i="7" s="1"/>
  <c r="G628" i="7"/>
  <c r="M628" i="7" s="1"/>
  <c r="G629" i="7"/>
  <c r="M629" i="7" s="1"/>
  <c r="G630" i="7"/>
  <c r="M630" i="7" s="1"/>
  <c r="G631" i="7"/>
  <c r="M631" i="7" s="1"/>
  <c r="G632" i="7"/>
  <c r="M632" i="7" s="1"/>
  <c r="G633" i="7"/>
  <c r="M633" i="7" s="1"/>
  <c r="G634" i="7"/>
  <c r="M634" i="7" s="1"/>
  <c r="G635" i="7"/>
  <c r="M635" i="7" s="1"/>
  <c r="G636" i="7"/>
  <c r="M636" i="7" s="1"/>
  <c r="G637" i="7"/>
  <c r="M637" i="7" s="1"/>
  <c r="G638" i="7"/>
  <c r="M638" i="7" s="1"/>
  <c r="G639" i="7"/>
  <c r="M639" i="7" s="1"/>
  <c r="G640" i="7"/>
  <c r="M640" i="7" s="1"/>
  <c r="G641" i="7"/>
  <c r="M641" i="7" s="1"/>
  <c r="G642" i="7"/>
  <c r="M642" i="7" s="1"/>
  <c r="G643" i="7"/>
  <c r="M643" i="7" s="1"/>
  <c r="G644" i="7"/>
  <c r="M644" i="7" s="1"/>
  <c r="G645" i="7"/>
  <c r="M645" i="7" s="1"/>
  <c r="G646" i="7"/>
  <c r="M646" i="7" s="1"/>
  <c r="G647" i="7"/>
  <c r="M647" i="7" s="1"/>
  <c r="G648" i="7"/>
  <c r="M648" i="7" s="1"/>
  <c r="G649" i="7"/>
  <c r="M649" i="7" s="1"/>
  <c r="G650" i="7"/>
  <c r="M650" i="7" s="1"/>
  <c r="G651" i="7"/>
  <c r="M651" i="7" s="1"/>
  <c r="G652" i="7"/>
  <c r="M652" i="7" s="1"/>
  <c r="G653" i="7"/>
  <c r="M653" i="7" s="1"/>
  <c r="G654" i="7"/>
  <c r="M654" i="7" s="1"/>
  <c r="G655" i="7"/>
  <c r="M655" i="7" s="1"/>
  <c r="G656" i="7"/>
  <c r="M656" i="7" s="1"/>
  <c r="G657" i="7"/>
  <c r="M657" i="7" s="1"/>
  <c r="G658" i="7"/>
  <c r="M658" i="7" s="1"/>
  <c r="G659" i="7"/>
  <c r="M659" i="7" s="1"/>
  <c r="G660" i="7"/>
  <c r="M660" i="7" s="1"/>
  <c r="G661" i="7"/>
  <c r="M661" i="7" s="1"/>
  <c r="G662" i="7"/>
  <c r="M662" i="7" s="1"/>
  <c r="G663" i="7"/>
  <c r="M663" i="7" s="1"/>
  <c r="G664" i="7"/>
  <c r="M664" i="7" s="1"/>
  <c r="G665" i="7"/>
  <c r="M665" i="7" s="1"/>
  <c r="G666" i="7"/>
  <c r="M666" i="7" s="1"/>
  <c r="G667" i="7"/>
  <c r="M667" i="7" s="1"/>
  <c r="G668" i="7"/>
  <c r="M668" i="7" s="1"/>
  <c r="G669" i="7"/>
  <c r="M669" i="7" s="1"/>
  <c r="G670" i="7"/>
  <c r="M670" i="7" s="1"/>
  <c r="G671" i="7"/>
  <c r="M671" i="7" s="1"/>
  <c r="G672" i="7"/>
  <c r="M672" i="7" s="1"/>
  <c r="G673" i="7"/>
  <c r="M673" i="7" s="1"/>
  <c r="G674" i="7"/>
  <c r="M674" i="7" s="1"/>
  <c r="G675" i="7"/>
  <c r="M675" i="7" s="1"/>
  <c r="G676" i="7"/>
  <c r="M676" i="7" s="1"/>
  <c r="G677" i="7"/>
  <c r="M677" i="7" s="1"/>
  <c r="G678" i="7"/>
  <c r="M678" i="7" s="1"/>
  <c r="G679" i="7"/>
  <c r="M679" i="7" s="1"/>
  <c r="G680" i="7"/>
  <c r="M680" i="7" s="1"/>
  <c r="G681" i="7"/>
  <c r="M681" i="7" s="1"/>
  <c r="G682" i="7"/>
  <c r="M682" i="7" s="1"/>
  <c r="G683" i="7"/>
  <c r="M683" i="7" s="1"/>
  <c r="G684" i="7"/>
  <c r="M684" i="7" s="1"/>
  <c r="G685" i="7"/>
  <c r="M685" i="7" s="1"/>
  <c r="G686" i="7"/>
  <c r="M686" i="7" s="1"/>
  <c r="G687" i="7"/>
  <c r="M687" i="7" s="1"/>
  <c r="G688" i="7"/>
  <c r="M688" i="7" s="1"/>
  <c r="G689" i="7"/>
  <c r="M689" i="7" s="1"/>
  <c r="G690" i="7"/>
  <c r="M690" i="7" s="1"/>
  <c r="G691" i="7"/>
  <c r="M691" i="7" s="1"/>
  <c r="G692" i="7"/>
  <c r="M692" i="7" s="1"/>
  <c r="G693" i="7"/>
  <c r="M693" i="7" s="1"/>
  <c r="G694" i="7"/>
  <c r="M694" i="7" s="1"/>
  <c r="G695" i="7"/>
  <c r="M695" i="7" s="1"/>
  <c r="G696" i="7"/>
  <c r="M696" i="7" s="1"/>
  <c r="G697" i="7"/>
  <c r="M697" i="7" s="1"/>
  <c r="G698" i="7"/>
  <c r="M698" i="7" s="1"/>
  <c r="G699" i="7"/>
  <c r="M699" i="7" s="1"/>
  <c r="G700" i="7"/>
  <c r="M700" i="7" s="1"/>
  <c r="G701" i="7"/>
  <c r="M701" i="7" s="1"/>
  <c r="G702" i="7"/>
  <c r="M702" i="7" s="1"/>
  <c r="G703" i="7"/>
  <c r="M703" i="7" s="1"/>
  <c r="G704" i="7"/>
  <c r="M704" i="7" s="1"/>
  <c r="G705" i="7"/>
  <c r="M705" i="7" s="1"/>
  <c r="G706" i="7"/>
  <c r="M706" i="7" s="1"/>
  <c r="G707" i="7"/>
  <c r="M707" i="7" s="1"/>
  <c r="G708" i="7"/>
  <c r="M708" i="7" s="1"/>
  <c r="G709" i="7"/>
  <c r="M709" i="7" s="1"/>
  <c r="G710" i="7"/>
  <c r="M710" i="7" s="1"/>
  <c r="G711" i="7"/>
  <c r="M711" i="7" s="1"/>
  <c r="G712" i="7"/>
  <c r="M712" i="7" s="1"/>
  <c r="G713" i="7"/>
  <c r="M713" i="7" s="1"/>
  <c r="G714" i="7"/>
  <c r="M714" i="7" s="1"/>
  <c r="G715" i="7"/>
  <c r="M715" i="7" s="1"/>
  <c r="G716" i="7"/>
  <c r="M716" i="7" s="1"/>
  <c r="G717" i="7"/>
  <c r="M717" i="7" s="1"/>
  <c r="G718" i="7"/>
  <c r="M718" i="7" s="1"/>
  <c r="G719" i="7"/>
  <c r="M719" i="7" s="1"/>
  <c r="G720" i="7"/>
  <c r="M720" i="7" s="1"/>
  <c r="G721" i="7"/>
  <c r="M721" i="7" s="1"/>
  <c r="G722" i="7"/>
  <c r="M722" i="7" s="1"/>
  <c r="G723" i="7"/>
  <c r="M723" i="7" s="1"/>
  <c r="G724" i="7"/>
  <c r="M724" i="7" s="1"/>
  <c r="G725" i="7"/>
  <c r="M725" i="7" s="1"/>
  <c r="G726" i="7"/>
  <c r="M726" i="7" s="1"/>
  <c r="G727" i="7"/>
  <c r="M727" i="7" s="1"/>
  <c r="G728" i="7"/>
  <c r="M728" i="7" s="1"/>
  <c r="G729" i="7"/>
  <c r="M729" i="7" s="1"/>
  <c r="G730" i="7"/>
  <c r="M730" i="7" s="1"/>
  <c r="G731" i="7"/>
  <c r="M731" i="7" s="1"/>
  <c r="G732" i="7"/>
  <c r="M732" i="7" s="1"/>
  <c r="G733" i="7"/>
  <c r="M733" i="7" s="1"/>
  <c r="G734" i="7"/>
  <c r="M734" i="7" s="1"/>
  <c r="G735" i="7"/>
  <c r="M735" i="7" s="1"/>
  <c r="G736" i="7"/>
  <c r="M736" i="7" s="1"/>
  <c r="G737" i="7"/>
  <c r="M737" i="7" s="1"/>
  <c r="G738" i="7"/>
  <c r="M738" i="7" s="1"/>
  <c r="G739" i="7"/>
  <c r="M739" i="7" s="1"/>
  <c r="G740" i="7"/>
  <c r="M740" i="7" s="1"/>
  <c r="G741" i="7"/>
  <c r="M741" i="7" s="1"/>
  <c r="G742" i="7"/>
  <c r="M742" i="7" s="1"/>
  <c r="G743" i="7"/>
  <c r="M743" i="7" s="1"/>
  <c r="G744" i="7"/>
  <c r="M744" i="7" s="1"/>
  <c r="G745" i="7"/>
  <c r="M745" i="7" s="1"/>
  <c r="G746" i="7"/>
  <c r="M746" i="7" s="1"/>
  <c r="G747" i="7"/>
  <c r="M747" i="7" s="1"/>
  <c r="G748" i="7"/>
  <c r="M748" i="7" s="1"/>
  <c r="G749" i="7"/>
  <c r="M749" i="7" s="1"/>
  <c r="G750" i="7"/>
  <c r="M750" i="7" s="1"/>
  <c r="G751" i="7"/>
  <c r="M751" i="7" s="1"/>
  <c r="G752" i="7"/>
  <c r="M752" i="7" s="1"/>
  <c r="G753" i="7"/>
  <c r="M753" i="7" s="1"/>
  <c r="G754" i="7"/>
  <c r="M754" i="7" s="1"/>
  <c r="G755" i="7"/>
  <c r="M755" i="7" s="1"/>
  <c r="G756" i="7"/>
  <c r="M756" i="7" s="1"/>
  <c r="G757" i="7"/>
  <c r="M757" i="7" s="1"/>
  <c r="G758" i="7"/>
  <c r="M758" i="7" s="1"/>
  <c r="G759" i="7"/>
  <c r="M759" i="7" s="1"/>
  <c r="G760" i="7"/>
  <c r="M760" i="7" s="1"/>
  <c r="G761" i="7"/>
  <c r="M761" i="7" s="1"/>
  <c r="G762" i="7"/>
  <c r="M762" i="7" s="1"/>
  <c r="G763" i="7"/>
  <c r="M763" i="7" s="1"/>
  <c r="G764" i="7"/>
  <c r="M764" i="7" s="1"/>
  <c r="G765" i="7"/>
  <c r="M765" i="7" s="1"/>
  <c r="G766" i="7"/>
  <c r="M766" i="7" s="1"/>
  <c r="G767" i="7"/>
  <c r="M767" i="7" s="1"/>
  <c r="G768" i="7"/>
  <c r="M768" i="7" s="1"/>
  <c r="G769" i="7"/>
  <c r="M769" i="7" s="1"/>
  <c r="G770" i="7"/>
  <c r="M770" i="7" s="1"/>
  <c r="G771" i="7"/>
  <c r="M771" i="7" s="1"/>
  <c r="G772" i="7"/>
  <c r="M772" i="7" s="1"/>
  <c r="G773" i="7"/>
  <c r="M773" i="7" s="1"/>
  <c r="G774" i="7"/>
  <c r="M774" i="7" s="1"/>
  <c r="G775" i="7"/>
  <c r="M775" i="7" s="1"/>
  <c r="G776" i="7"/>
  <c r="M776" i="7" s="1"/>
  <c r="G777" i="7"/>
  <c r="M777" i="7" s="1"/>
  <c r="G778" i="7"/>
  <c r="M778" i="7" s="1"/>
  <c r="G779" i="7"/>
  <c r="M779" i="7" s="1"/>
  <c r="G780" i="7"/>
  <c r="M780" i="7" s="1"/>
  <c r="G781" i="7"/>
  <c r="M781" i="7" s="1"/>
  <c r="G782" i="7"/>
  <c r="M782" i="7" s="1"/>
  <c r="G783" i="7"/>
  <c r="M783" i="7" s="1"/>
  <c r="G784" i="7"/>
  <c r="M784" i="7" s="1"/>
  <c r="G785" i="7"/>
  <c r="M785" i="7" s="1"/>
  <c r="G786" i="7"/>
  <c r="M786" i="7" s="1"/>
  <c r="G787" i="7"/>
  <c r="M787" i="7" s="1"/>
  <c r="G788" i="7"/>
  <c r="M788" i="7" s="1"/>
  <c r="G789" i="7"/>
  <c r="M789" i="7" s="1"/>
  <c r="G790" i="7"/>
  <c r="M790" i="7" s="1"/>
  <c r="G791" i="7"/>
  <c r="M791" i="7" s="1"/>
  <c r="G792" i="7"/>
  <c r="M792" i="7" s="1"/>
  <c r="G793" i="7"/>
  <c r="M793" i="7" s="1"/>
  <c r="G794" i="7"/>
  <c r="M794" i="7" s="1"/>
  <c r="G795" i="7"/>
  <c r="M795" i="7" s="1"/>
  <c r="G796" i="7"/>
  <c r="M796" i="7" s="1"/>
  <c r="G797" i="7"/>
  <c r="M797" i="7" s="1"/>
  <c r="G798" i="7"/>
  <c r="M798" i="7" s="1"/>
  <c r="G799" i="7"/>
  <c r="M799" i="7" s="1"/>
  <c r="G800" i="7"/>
  <c r="M800" i="7" s="1"/>
  <c r="G801" i="7"/>
  <c r="M801" i="7" s="1"/>
  <c r="G802" i="7"/>
  <c r="M802" i="7" s="1"/>
  <c r="G803" i="7"/>
  <c r="M803" i="7" s="1"/>
  <c r="G804" i="7"/>
  <c r="M804" i="7" s="1"/>
  <c r="G805" i="7"/>
  <c r="M805" i="7" s="1"/>
  <c r="G806" i="7"/>
  <c r="M806" i="7" s="1"/>
  <c r="G807" i="7"/>
  <c r="M807" i="7" s="1"/>
  <c r="G808" i="7"/>
  <c r="M808" i="7" s="1"/>
  <c r="G809" i="7"/>
  <c r="M809" i="7" s="1"/>
  <c r="G810" i="7"/>
  <c r="M810" i="7" s="1"/>
  <c r="G811" i="7"/>
  <c r="M811" i="7" s="1"/>
  <c r="G812" i="7"/>
  <c r="M812" i="7" s="1"/>
  <c r="G813" i="7"/>
  <c r="M813" i="7" s="1"/>
  <c r="G814" i="7"/>
  <c r="M814" i="7" s="1"/>
  <c r="G815" i="7"/>
  <c r="M815" i="7" s="1"/>
  <c r="G816" i="7"/>
  <c r="M816" i="7" s="1"/>
  <c r="G817" i="7"/>
  <c r="M817" i="7" s="1"/>
  <c r="G818" i="7"/>
  <c r="M818" i="7" s="1"/>
  <c r="G819" i="7"/>
  <c r="M819" i="7" s="1"/>
  <c r="G820" i="7"/>
  <c r="M820" i="7" s="1"/>
  <c r="G821" i="7"/>
  <c r="M821" i="7" s="1"/>
  <c r="G822" i="7"/>
  <c r="M822" i="7" s="1"/>
  <c r="G823" i="7"/>
  <c r="M823" i="7" s="1"/>
  <c r="G824" i="7"/>
  <c r="M824" i="7" s="1"/>
  <c r="G825" i="7"/>
  <c r="M825" i="7" s="1"/>
  <c r="G826" i="7"/>
  <c r="M826" i="7" s="1"/>
  <c r="G827" i="7"/>
  <c r="M827" i="7" s="1"/>
  <c r="G828" i="7"/>
  <c r="M828" i="7" s="1"/>
  <c r="G829" i="7"/>
  <c r="M829" i="7" s="1"/>
  <c r="G830" i="7"/>
  <c r="M830" i="7" s="1"/>
  <c r="G831" i="7"/>
  <c r="M831" i="7" s="1"/>
  <c r="G832" i="7"/>
  <c r="M832" i="7" s="1"/>
  <c r="G833" i="7"/>
  <c r="M833" i="7" s="1"/>
  <c r="G834" i="7"/>
  <c r="M834" i="7" s="1"/>
  <c r="G835" i="7"/>
  <c r="M835" i="7" s="1"/>
  <c r="G836" i="7"/>
  <c r="M836" i="7" s="1"/>
  <c r="G837" i="7"/>
  <c r="M837" i="7" s="1"/>
  <c r="G838" i="7"/>
  <c r="M838" i="7" s="1"/>
  <c r="G839" i="7"/>
  <c r="M839" i="7" s="1"/>
  <c r="G840" i="7"/>
  <c r="M840" i="7" s="1"/>
  <c r="G841" i="7"/>
  <c r="M841" i="7" s="1"/>
  <c r="G842" i="7"/>
  <c r="M842" i="7" s="1"/>
  <c r="H183" i="10" l="1"/>
  <c r="O254" i="7"/>
  <c r="I183" i="10"/>
  <c r="P254" i="7"/>
  <c r="I62" i="7"/>
  <c r="P62" i="7" s="1"/>
  <c r="H62" i="7"/>
  <c r="O62" i="7" s="1"/>
  <c r="H118" i="7"/>
  <c r="Q118" i="7" s="1"/>
  <c r="O118" i="7" s="1"/>
  <c r="H827" i="10"/>
  <c r="H763" i="10"/>
  <c r="H731" i="10"/>
  <c r="H651" i="10"/>
  <c r="H603" i="10"/>
  <c r="I315" i="10"/>
  <c r="I267" i="10"/>
  <c r="I235" i="10"/>
  <c r="I139" i="10"/>
  <c r="I107" i="10"/>
  <c r="I91" i="10"/>
  <c r="I43" i="10"/>
  <c r="I27" i="10"/>
  <c r="I826" i="10"/>
  <c r="I778" i="10"/>
  <c r="H650" i="10"/>
  <c r="H538" i="10"/>
  <c r="H490" i="10"/>
  <c r="I394" i="10"/>
  <c r="I346" i="10"/>
  <c r="I330" i="10"/>
  <c r="I266" i="10"/>
  <c r="I234" i="10"/>
  <c r="I122" i="10"/>
  <c r="I90" i="10"/>
  <c r="I74" i="10"/>
  <c r="I26" i="10"/>
  <c r="H793" i="10"/>
  <c r="H777" i="10"/>
  <c r="H761" i="10"/>
  <c r="I745" i="10"/>
  <c r="I729" i="10"/>
  <c r="H713" i="10"/>
  <c r="I665" i="10"/>
  <c r="H649" i="10"/>
  <c r="I617" i="10"/>
  <c r="I601" i="10"/>
  <c r="H585" i="10"/>
  <c r="I521" i="10"/>
  <c r="I489" i="10"/>
  <c r="H473" i="10"/>
  <c r="I457" i="10"/>
  <c r="I425" i="10"/>
  <c r="H393" i="10"/>
  <c r="I329" i="10"/>
  <c r="H265" i="10"/>
  <c r="I249" i="10"/>
  <c r="H233" i="10"/>
  <c r="I217" i="10"/>
  <c r="H185" i="10"/>
  <c r="H153" i="10"/>
  <c r="H121" i="10"/>
  <c r="I105" i="10"/>
  <c r="I89" i="10"/>
  <c r="I73" i="10"/>
  <c r="H57" i="10"/>
  <c r="I41" i="10"/>
  <c r="I25" i="10"/>
  <c r="I9" i="10"/>
  <c r="H811" i="10"/>
  <c r="H539" i="10"/>
  <c r="H491" i="10"/>
  <c r="I251" i="10"/>
  <c r="I171" i="10"/>
  <c r="I123" i="10"/>
  <c r="I75" i="10"/>
  <c r="I59" i="10"/>
  <c r="I11" i="10"/>
  <c r="H810" i="10"/>
  <c r="I714" i="10"/>
  <c r="I666" i="10"/>
  <c r="I602" i="10"/>
  <c r="I474" i="10"/>
  <c r="I378" i="10"/>
  <c r="I282" i="10"/>
  <c r="I250" i="10"/>
  <c r="I202" i="10"/>
  <c r="I106" i="10"/>
  <c r="I58" i="10"/>
  <c r="I42" i="10"/>
  <c r="I10" i="10"/>
  <c r="H809" i="10"/>
  <c r="H537" i="10"/>
  <c r="I83" i="10"/>
  <c r="H102" i="10"/>
  <c r="I131" i="10"/>
  <c r="H101" i="10"/>
  <c r="I213" i="10"/>
  <c r="H99" i="10"/>
  <c r="I229" i="10"/>
  <c r="H60" i="10"/>
  <c r="I294" i="10"/>
  <c r="H53" i="10"/>
  <c r="I307" i="10"/>
  <c r="H37" i="10"/>
  <c r="H275" i="10"/>
  <c r="I536" i="10"/>
  <c r="H35" i="10"/>
  <c r="H455" i="10"/>
  <c r="H21" i="10"/>
  <c r="H289" i="10"/>
  <c r="H216" i="10"/>
  <c r="H179" i="10"/>
  <c r="H178" i="10"/>
  <c r="I824" i="10"/>
  <c r="I808" i="10"/>
  <c r="H760" i="10"/>
  <c r="I712" i="10"/>
  <c r="H696" i="10"/>
  <c r="H648" i="10"/>
  <c r="I600" i="10"/>
  <c r="H584" i="10"/>
  <c r="I552" i="10"/>
  <c r="H536" i="10"/>
  <c r="I504" i="10"/>
  <c r="H472" i="10"/>
  <c r="I456" i="10"/>
  <c r="I440" i="10"/>
  <c r="H424" i="10"/>
  <c r="I408" i="10"/>
  <c r="H392" i="10"/>
  <c r="H344" i="10"/>
  <c r="I328" i="10"/>
  <c r="I312" i="10"/>
  <c r="I296" i="10"/>
  <c r="H280" i="10"/>
  <c r="H264" i="10"/>
  <c r="I248" i="10"/>
  <c r="H133" i="10"/>
  <c r="H145" i="10"/>
  <c r="H177" i="10"/>
  <c r="I232" i="10"/>
  <c r="I216" i="10"/>
  <c r="I200" i="10"/>
  <c r="I184" i="10"/>
  <c r="I168" i="10"/>
  <c r="I152" i="10"/>
  <c r="I136" i="10"/>
  <c r="I120" i="10"/>
  <c r="I104" i="10"/>
  <c r="I88" i="10"/>
  <c r="I72" i="10"/>
  <c r="I56" i="10"/>
  <c r="I40" i="10"/>
  <c r="I24" i="10"/>
  <c r="I8" i="10"/>
  <c r="I823" i="10"/>
  <c r="I759" i="10"/>
  <c r="H743" i="10"/>
  <c r="I711" i="10"/>
  <c r="H695" i="10"/>
  <c r="H647" i="10"/>
  <c r="H631" i="10"/>
  <c r="I599" i="10"/>
  <c r="H583" i="10"/>
  <c r="I567" i="10"/>
  <c r="H535" i="10"/>
  <c r="H519" i="10"/>
  <c r="H471" i="10"/>
  <c r="I455" i="10"/>
  <c r="H423" i="10"/>
  <c r="I391" i="10"/>
  <c r="I343" i="10"/>
  <c r="I327" i="10"/>
  <c r="I311" i="10"/>
  <c r="H295" i="10"/>
  <c r="I263" i="10"/>
  <c r="I231" i="10"/>
  <c r="I215" i="10"/>
  <c r="I199" i="10"/>
  <c r="H151" i="10"/>
  <c r="H119" i="10"/>
  <c r="H838" i="10"/>
  <c r="H822" i="10"/>
  <c r="I806" i="10"/>
  <c r="I790" i="10"/>
  <c r="I774" i="10"/>
  <c r="I758" i="10"/>
  <c r="H742" i="10"/>
  <c r="H710" i="10"/>
  <c r="H694" i="10"/>
  <c r="I662" i="10"/>
  <c r="I646" i="10"/>
  <c r="H630" i="10"/>
  <c r="H582" i="10"/>
  <c r="H518" i="10"/>
  <c r="I454" i="10"/>
  <c r="H422" i="10"/>
  <c r="I390" i="10"/>
  <c r="H342" i="10"/>
  <c r="I326" i="10"/>
  <c r="I310" i="10"/>
  <c r="H294" i="10"/>
  <c r="H262" i="10"/>
  <c r="I230" i="10"/>
  <c r="I214" i="10"/>
  <c r="I198" i="10"/>
  <c r="H182" i="10"/>
  <c r="I166" i="10"/>
  <c r="H150" i="10"/>
  <c r="H118" i="10"/>
  <c r="I102" i="10"/>
  <c r="I86" i="10"/>
  <c r="I70" i="10"/>
  <c r="I54" i="10"/>
  <c r="I38" i="10"/>
  <c r="I22" i="10"/>
  <c r="I6" i="10"/>
  <c r="I837" i="10"/>
  <c r="H709" i="10"/>
  <c r="I453" i="10"/>
  <c r="H341" i="10"/>
  <c r="H149" i="10"/>
  <c r="I37" i="10"/>
  <c r="I820" i="10"/>
  <c r="I756" i="10"/>
  <c r="I692" i="10"/>
  <c r="I628" i="10"/>
  <c r="I516" i="10"/>
  <c r="I468" i="10"/>
  <c r="I436" i="10"/>
  <c r="I372" i="10"/>
  <c r="I356" i="10"/>
  <c r="I260" i="10"/>
  <c r="I228" i="10"/>
  <c r="I180" i="10"/>
  <c r="I148" i="10"/>
  <c r="I116" i="10"/>
  <c r="I84" i="10"/>
  <c r="I52" i="10"/>
  <c r="I36" i="10"/>
  <c r="H803" i="10"/>
  <c r="H787" i="10"/>
  <c r="H755" i="10"/>
  <c r="H739" i="10"/>
  <c r="H691" i="10"/>
  <c r="H675" i="10"/>
  <c r="H659" i="10"/>
  <c r="H627" i="10"/>
  <c r="H611" i="10"/>
  <c r="H595" i="10"/>
  <c r="I579" i="10"/>
  <c r="H563" i="10"/>
  <c r="H547" i="10"/>
  <c r="H531" i="10"/>
  <c r="I515" i="10"/>
  <c r="I499" i="10"/>
  <c r="I483" i="10"/>
  <c r="H467" i="10"/>
  <c r="I451" i="10"/>
  <c r="H435" i="10"/>
  <c r="I419" i="10"/>
  <c r="I403" i="10"/>
  <c r="H387" i="10"/>
  <c r="H371" i="10"/>
  <c r="I355" i="10"/>
  <c r="H339" i="10"/>
  <c r="H323" i="10"/>
  <c r="H307" i="10"/>
  <c r="I291" i="10"/>
  <c r="I275" i="10"/>
  <c r="H259" i="10"/>
  <c r="I243" i="10"/>
  <c r="I227" i="10"/>
  <c r="H211" i="10"/>
  <c r="I195" i="10"/>
  <c r="I179" i="10"/>
  <c r="I163" i="10"/>
  <c r="I147" i="10"/>
  <c r="H131" i="10"/>
  <c r="H115" i="10"/>
  <c r="I99" i="10"/>
  <c r="H83" i="10"/>
  <c r="H67" i="10"/>
  <c r="I51" i="10"/>
  <c r="I35" i="10"/>
  <c r="I19" i="10"/>
  <c r="I773" i="10"/>
  <c r="I645" i="10"/>
  <c r="I517" i="10"/>
  <c r="H373" i="10"/>
  <c r="H229" i="10"/>
  <c r="H117" i="10"/>
  <c r="I85" i="10"/>
  <c r="I804" i="10"/>
  <c r="I740" i="10"/>
  <c r="I644" i="10"/>
  <c r="I532" i="10"/>
  <c r="I500" i="10"/>
  <c r="I420" i="10"/>
  <c r="I388" i="10"/>
  <c r="I340" i="10"/>
  <c r="I244" i="10"/>
  <c r="I212" i="10"/>
  <c r="I196" i="10"/>
  <c r="I164" i="10"/>
  <c r="I132" i="10"/>
  <c r="I100" i="10"/>
  <c r="I68" i="10"/>
  <c r="I20" i="10"/>
  <c r="I4" i="10"/>
  <c r="I802" i="10"/>
  <c r="H786" i="10"/>
  <c r="I738" i="10"/>
  <c r="I690" i="10"/>
  <c r="H674" i="10"/>
  <c r="I626" i="10"/>
  <c r="I594" i="10"/>
  <c r="H578" i="10"/>
  <c r="H562" i="10"/>
  <c r="H546" i="10"/>
  <c r="H530" i="10"/>
  <c r="I514" i="10"/>
  <c r="I498" i="10"/>
  <c r="I482" i="10"/>
  <c r="H466" i="10"/>
  <c r="H450" i="10"/>
  <c r="I434" i="10"/>
  <c r="H418" i="10"/>
  <c r="I402" i="10"/>
  <c r="H386" i="10"/>
  <c r="I370" i="10"/>
  <c r="I354" i="10"/>
  <c r="H338" i="10"/>
  <c r="I322" i="10"/>
  <c r="I306" i="10"/>
  <c r="I290" i="10"/>
  <c r="I274" i="10"/>
  <c r="H258" i="10"/>
  <c r="H242" i="10"/>
  <c r="I226" i="10"/>
  <c r="H210" i="10"/>
  <c r="I194" i="10"/>
  <c r="I178" i="10"/>
  <c r="I162" i="10"/>
  <c r="I146" i="10"/>
  <c r="I130" i="10"/>
  <c r="I114" i="10"/>
  <c r="H82" i="10"/>
  <c r="H66" i="10"/>
  <c r="H50" i="10"/>
  <c r="H34" i="10"/>
  <c r="I18" i="10"/>
  <c r="H741" i="10"/>
  <c r="H597" i="10"/>
  <c r="H485" i="10"/>
  <c r="I357" i="10"/>
  <c r="H165" i="10"/>
  <c r="H833" i="10"/>
  <c r="I801" i="10"/>
  <c r="H785" i="10"/>
  <c r="H769" i="10"/>
  <c r="H737" i="10"/>
  <c r="H721" i="10"/>
  <c r="I705" i="10"/>
  <c r="I673" i="10"/>
  <c r="I625" i="10"/>
  <c r="H609" i="10"/>
  <c r="I577" i="10"/>
  <c r="I561" i="10"/>
  <c r="I545" i="10"/>
  <c r="H513" i="10"/>
  <c r="I497" i="10"/>
  <c r="H449" i="10"/>
  <c r="I433" i="10"/>
  <c r="H417" i="10"/>
  <c r="H401" i="10"/>
  <c r="I385" i="10"/>
  <c r="I369" i="10"/>
  <c r="I353" i="10"/>
  <c r="I321" i="10"/>
  <c r="I305" i="10"/>
  <c r="I289" i="10"/>
  <c r="I257" i="10"/>
  <c r="H241" i="10"/>
  <c r="H209" i="10"/>
  <c r="I193" i="10"/>
  <c r="I177" i="10"/>
  <c r="I161" i="10"/>
  <c r="I145" i="10"/>
  <c r="H97" i="10"/>
  <c r="I81" i="10"/>
  <c r="I65" i="10"/>
  <c r="I49" i="10"/>
  <c r="H33" i="10"/>
  <c r="I17" i="10"/>
  <c r="H821" i="10"/>
  <c r="I677" i="10"/>
  <c r="I549" i="10"/>
  <c r="H405" i="10"/>
  <c r="H245" i="10"/>
  <c r="I5" i="10"/>
  <c r="H832" i="10"/>
  <c r="H816" i="10"/>
  <c r="H800" i="10"/>
  <c r="H784" i="10"/>
  <c r="I768" i="10"/>
  <c r="H720" i="10"/>
  <c r="I704" i="10"/>
  <c r="H688" i="10"/>
  <c r="H672" i="10"/>
  <c r="I656" i="10"/>
  <c r="H640" i="10"/>
  <c r="H608" i="10"/>
  <c r="I592" i="10"/>
  <c r="H576" i="10"/>
  <c r="I560" i="10"/>
  <c r="I544" i="10"/>
  <c r="H528" i="10"/>
  <c r="H512" i="10"/>
  <c r="I480" i="10"/>
  <c r="H464" i="10"/>
  <c r="I432" i="10"/>
  <c r="I416" i="10"/>
  <c r="I400" i="10"/>
  <c r="H384" i="10"/>
  <c r="I368" i="10"/>
  <c r="I352" i="10"/>
  <c r="I336" i="10"/>
  <c r="H320" i="10"/>
  <c r="I304" i="10"/>
  <c r="H288" i="10"/>
  <c r="I272" i="10"/>
  <c r="I256" i="10"/>
  <c r="I240" i="10"/>
  <c r="H224" i="10"/>
  <c r="I208" i="10"/>
  <c r="H192" i="10"/>
  <c r="I176" i="10"/>
  <c r="I160" i="10"/>
  <c r="H144" i="10"/>
  <c r="H128" i="10"/>
  <c r="I112" i="10"/>
  <c r="I96" i="10"/>
  <c r="I80" i="10"/>
  <c r="I64" i="10"/>
  <c r="H48" i="10"/>
  <c r="I32" i="10"/>
  <c r="I16" i="10"/>
  <c r="H725" i="10"/>
  <c r="H581" i="10"/>
  <c r="H469" i="10"/>
  <c r="H309" i="10"/>
  <c r="I53" i="10"/>
  <c r="H831" i="10"/>
  <c r="H815" i="10"/>
  <c r="I783" i="10"/>
  <c r="I767" i="10"/>
  <c r="I751" i="10"/>
  <c r="I735" i="10"/>
  <c r="H719" i="10"/>
  <c r="H703" i="10"/>
  <c r="I687" i="10"/>
  <c r="I655" i="10"/>
  <c r="I639" i="10"/>
  <c r="H623" i="10"/>
  <c r="I607" i="10"/>
  <c r="H591" i="10"/>
  <c r="H575" i="10"/>
  <c r="I559" i="10"/>
  <c r="I543" i="10"/>
  <c r="I527" i="10"/>
  <c r="H511" i="10"/>
  <c r="H495" i="10"/>
  <c r="I463" i="10"/>
  <c r="H447" i="10"/>
  <c r="H431" i="10"/>
  <c r="I415" i="10"/>
  <c r="I399" i="10"/>
  <c r="H383" i="10"/>
  <c r="H367" i="10"/>
  <c r="I351" i="10"/>
  <c r="I335" i="10"/>
  <c r="H319" i="10"/>
  <c r="H303" i="10"/>
  <c r="I287" i="10"/>
  <c r="I271" i="10"/>
  <c r="I255" i="10"/>
  <c r="H239" i="10"/>
  <c r="I223" i="10"/>
  <c r="H207" i="10"/>
  <c r="H191" i="10"/>
  <c r="I175" i="10"/>
  <c r="I159" i="10"/>
  <c r="H143" i="10"/>
  <c r="H127" i="10"/>
  <c r="I111" i="10"/>
  <c r="I95" i="10"/>
  <c r="I79" i="10"/>
  <c r="I63" i="10"/>
  <c r="I47" i="10"/>
  <c r="I31" i="10"/>
  <c r="I15" i="10"/>
  <c r="I757" i="10"/>
  <c r="H629" i="10"/>
  <c r="I437" i="10"/>
  <c r="H197" i="10"/>
  <c r="I21" i="10"/>
  <c r="H830" i="10"/>
  <c r="H782" i="10"/>
  <c r="H766" i="10"/>
  <c r="I718" i="10"/>
  <c r="H670" i="10"/>
  <c r="H654" i="10"/>
  <c r="I622" i="10"/>
  <c r="I574" i="10"/>
  <c r="I558" i="10"/>
  <c r="I542" i="10"/>
  <c r="I510" i="10"/>
  <c r="I494" i="10"/>
  <c r="H446" i="10"/>
  <c r="I414" i="10"/>
  <c r="H398" i="10"/>
  <c r="H366" i="10"/>
  <c r="H318" i="10"/>
  <c r="I302" i="10"/>
  <c r="I286" i="10"/>
  <c r="I270" i="10"/>
  <c r="I254" i="10"/>
  <c r="I190" i="10"/>
  <c r="I158" i="10"/>
  <c r="I142" i="10"/>
  <c r="H126" i="10"/>
  <c r="I110" i="10"/>
  <c r="I94" i="10"/>
  <c r="I78" i="10"/>
  <c r="I62" i="10"/>
  <c r="I46" i="10"/>
  <c r="I30" i="10"/>
  <c r="I14" i="10"/>
  <c r="H805" i="10"/>
  <c r="I693" i="10"/>
  <c r="I565" i="10"/>
  <c r="I501" i="10"/>
  <c r="I389" i="10"/>
  <c r="H213" i="10"/>
  <c r="I101" i="10"/>
  <c r="H829" i="10"/>
  <c r="H765" i="10"/>
  <c r="I733" i="10"/>
  <c r="I717" i="10"/>
  <c r="I669" i="10"/>
  <c r="I621" i="10"/>
  <c r="H605" i="10"/>
  <c r="I557" i="10"/>
  <c r="I541" i="10"/>
  <c r="I525" i="10"/>
  <c r="I493" i="10"/>
  <c r="I477" i="10"/>
  <c r="H445" i="10"/>
  <c r="I413" i="10"/>
  <c r="H397" i="10"/>
  <c r="H349" i="10"/>
  <c r="H317" i="10"/>
  <c r="I269" i="10"/>
  <c r="I253" i="10"/>
  <c r="H237" i="10"/>
  <c r="I221" i="10"/>
  <c r="H157" i="10"/>
  <c r="I141" i="10"/>
  <c r="I125" i="10"/>
  <c r="I109" i="10"/>
  <c r="I93" i="10"/>
  <c r="I77" i="10"/>
  <c r="H61" i="10"/>
  <c r="I45" i="10"/>
  <c r="I29" i="10"/>
  <c r="I13" i="10"/>
  <c r="I613" i="10"/>
  <c r="I533" i="10"/>
  <c r="I421" i="10"/>
  <c r="H277" i="10"/>
  <c r="I133" i="10"/>
  <c r="I69" i="10"/>
  <c r="I828" i="10"/>
  <c r="I812" i="10"/>
  <c r="I796" i="10"/>
  <c r="I764" i="10"/>
  <c r="I700" i="10"/>
  <c r="I684" i="10"/>
  <c r="I668" i="10"/>
  <c r="I604" i="10"/>
  <c r="I588" i="10"/>
  <c r="I540" i="10"/>
  <c r="I476" i="10"/>
  <c r="I412" i="10"/>
  <c r="I396" i="10"/>
  <c r="I364" i="10"/>
  <c r="I348" i="10"/>
  <c r="I332" i="10"/>
  <c r="I92" i="10"/>
  <c r="I76" i="10"/>
  <c r="I60" i="10"/>
  <c r="I44" i="10"/>
  <c r="I28" i="10"/>
  <c r="I12" i="10"/>
  <c r="H31" i="10"/>
  <c r="H287" i="10"/>
  <c r="H453" i="10"/>
  <c r="I143" i="10"/>
  <c r="H111" i="10"/>
  <c r="H180" i="10"/>
  <c r="H296" i="10"/>
  <c r="H515" i="10"/>
  <c r="I627" i="10"/>
  <c r="I288" i="10"/>
  <c r="I127" i="10"/>
  <c r="H96" i="10"/>
  <c r="H176" i="10"/>
  <c r="H451" i="10"/>
  <c r="I805" i="10"/>
  <c r="I144" i="10"/>
  <c r="I721" i="10"/>
  <c r="H32" i="10"/>
  <c r="H454" i="10"/>
  <c r="I695" i="10"/>
  <c r="I694" i="10"/>
  <c r="I128" i="10"/>
  <c r="H47" i="10"/>
  <c r="H193" i="10"/>
  <c r="H332" i="10"/>
  <c r="H517" i="10"/>
  <c r="I597" i="10"/>
  <c r="I239" i="10"/>
  <c r="I119" i="10"/>
  <c r="H336" i="10"/>
  <c r="H594" i="10"/>
  <c r="I535" i="10"/>
  <c r="I320" i="10"/>
  <c r="I319" i="10"/>
  <c r="H208" i="10"/>
  <c r="H335" i="10"/>
  <c r="H63" i="10"/>
  <c r="H136" i="10"/>
  <c r="H223" i="10"/>
  <c r="H351" i="10"/>
  <c r="H604" i="10"/>
  <c r="I211" i="10"/>
  <c r="I82" i="10"/>
  <c r="H64" i="10"/>
  <c r="H226" i="10"/>
  <c r="H352" i="10"/>
  <c r="H677" i="10"/>
  <c r="I431" i="10"/>
  <c r="I210" i="10"/>
  <c r="I67" i="10"/>
  <c r="H65" i="10"/>
  <c r="H230" i="10"/>
  <c r="H368" i="10"/>
  <c r="H684" i="10"/>
  <c r="I424" i="10"/>
  <c r="I66" i="10"/>
  <c r="H232" i="10"/>
  <c r="H396" i="10"/>
  <c r="H693" i="10"/>
  <c r="I422" i="10"/>
  <c r="I207" i="10"/>
  <c r="H69" i="10"/>
  <c r="H147" i="10"/>
  <c r="H399" i="10"/>
  <c r="H711" i="10"/>
  <c r="I405" i="10"/>
  <c r="I50" i="10"/>
  <c r="H5" i="10"/>
  <c r="H80" i="10"/>
  <c r="H148" i="10"/>
  <c r="H248" i="10"/>
  <c r="H759" i="10"/>
  <c r="I373" i="10"/>
  <c r="I157" i="10"/>
  <c r="I48" i="10"/>
  <c r="H15" i="10"/>
  <c r="H160" i="10"/>
  <c r="H272" i="10"/>
  <c r="H408" i="10"/>
  <c r="H764" i="10"/>
  <c r="I341" i="10"/>
  <c r="I149" i="10"/>
  <c r="H19" i="10"/>
  <c r="H95" i="10"/>
  <c r="H175" i="10"/>
  <c r="H274" i="10"/>
  <c r="H416" i="10"/>
  <c r="I339" i="10"/>
  <c r="H109" i="10"/>
  <c r="H184" i="10"/>
  <c r="H290" i="10"/>
  <c r="H353" i="10"/>
  <c r="H414" i="10"/>
  <c r="H477" i="10"/>
  <c r="H545" i="10"/>
  <c r="H626" i="10"/>
  <c r="H718" i="10"/>
  <c r="H802" i="10"/>
  <c r="I785" i="10"/>
  <c r="I584" i="10"/>
  <c r="I485" i="10"/>
  <c r="I401" i="10"/>
  <c r="I61" i="10"/>
  <c r="I830" i="10"/>
  <c r="I623" i="10"/>
  <c r="H29" i="10"/>
  <c r="H687" i="10"/>
  <c r="I608" i="10"/>
  <c r="H527" i="7"/>
  <c r="O527" i="7" s="1"/>
  <c r="H110" i="10"/>
  <c r="H190" i="10"/>
  <c r="H244" i="10"/>
  <c r="H291" i="10"/>
  <c r="H355" i="10"/>
  <c r="H415" i="10"/>
  <c r="H480" i="10"/>
  <c r="H557" i="10"/>
  <c r="H628" i="10"/>
  <c r="H804" i="10"/>
  <c r="I784" i="10"/>
  <c r="I691" i="10"/>
  <c r="I583" i="10"/>
  <c r="I472" i="10"/>
  <c r="I386" i="10"/>
  <c r="H221" i="10"/>
  <c r="I829" i="10"/>
  <c r="H141" i="10"/>
  <c r="H621" i="10"/>
  <c r="H767" i="10"/>
  <c r="I815" i="10"/>
  <c r="I719" i="10"/>
  <c r="I237" i="10"/>
  <c r="H30" i="10"/>
  <c r="H62" i="10"/>
  <c r="H142" i="10"/>
  <c r="H348" i="10"/>
  <c r="H540" i="10"/>
  <c r="H622" i="10"/>
  <c r="H783" i="10"/>
  <c r="I703" i="10"/>
  <c r="I605" i="10"/>
  <c r="I512" i="10"/>
  <c r="I418" i="10"/>
  <c r="H412" i="10"/>
  <c r="H463" i="10"/>
  <c r="H541" i="10"/>
  <c r="I800" i="10"/>
  <c r="I511" i="10"/>
  <c r="I417" i="10"/>
  <c r="H413" i="10"/>
  <c r="H476" i="10"/>
  <c r="H542" i="10"/>
  <c r="H625" i="10"/>
  <c r="H717" i="10"/>
  <c r="H801" i="10"/>
  <c r="I787" i="10"/>
  <c r="I591" i="10"/>
  <c r="I495" i="10"/>
  <c r="H38" i="10"/>
  <c r="H483" i="10"/>
  <c r="H559" i="10"/>
  <c r="H639" i="10"/>
  <c r="H733" i="10"/>
  <c r="I582" i="10"/>
  <c r="I471" i="10"/>
  <c r="H41" i="10"/>
  <c r="H76" i="10"/>
  <c r="H112" i="10"/>
  <c r="H158" i="10"/>
  <c r="H194" i="10"/>
  <c r="H254" i="10"/>
  <c r="H302" i="10"/>
  <c r="H369" i="10"/>
  <c r="H420" i="10"/>
  <c r="H493" i="10"/>
  <c r="H560" i="10"/>
  <c r="H645" i="10"/>
  <c r="H735" i="10"/>
  <c r="H806" i="10"/>
  <c r="I782" i="10"/>
  <c r="I674" i="10"/>
  <c r="I581" i="10"/>
  <c r="I469" i="10"/>
  <c r="I371" i="10"/>
  <c r="I191" i="10"/>
  <c r="I118" i="10"/>
  <c r="I720" i="10"/>
  <c r="H44" i="10"/>
  <c r="H79" i="10"/>
  <c r="H114" i="10"/>
  <c r="H159" i="10"/>
  <c r="H195" i="10"/>
  <c r="H255" i="10"/>
  <c r="H305" i="10"/>
  <c r="H370" i="10"/>
  <c r="H494" i="10"/>
  <c r="H561" i="10"/>
  <c r="H655" i="10"/>
  <c r="H812" i="10"/>
  <c r="I743" i="10"/>
  <c r="I672" i="10"/>
  <c r="I578" i="10"/>
  <c r="I467" i="10"/>
  <c r="I280" i="10"/>
  <c r="I182" i="10"/>
  <c r="I115" i="10"/>
  <c r="I34" i="10"/>
  <c r="H94" i="10"/>
  <c r="H45" i="10"/>
  <c r="H196" i="10"/>
  <c r="H256" i="10"/>
  <c r="H306" i="10"/>
  <c r="H432" i="10"/>
  <c r="H497" i="10"/>
  <c r="H577" i="10"/>
  <c r="H665" i="10"/>
  <c r="H738" i="10"/>
  <c r="H828" i="10"/>
  <c r="I741" i="10"/>
  <c r="I649" i="10"/>
  <c r="I575" i="10"/>
  <c r="I466" i="10"/>
  <c r="H12" i="10"/>
  <c r="H46" i="10"/>
  <c r="H81" i="10"/>
  <c r="H161" i="10"/>
  <c r="H257" i="10"/>
  <c r="H372" i="10"/>
  <c r="H434" i="10"/>
  <c r="H498" i="10"/>
  <c r="H668" i="10"/>
  <c r="H751" i="10"/>
  <c r="I739" i="10"/>
  <c r="I647" i="10"/>
  <c r="I563" i="10"/>
  <c r="I367" i="10"/>
  <c r="I264" i="10"/>
  <c r="I97" i="10"/>
  <c r="H162" i="10"/>
  <c r="H269" i="10"/>
  <c r="H312" i="10"/>
  <c r="H436" i="10"/>
  <c r="H499" i="10"/>
  <c r="H579" i="10"/>
  <c r="H669" i="10"/>
  <c r="H756" i="10"/>
  <c r="I833" i="10"/>
  <c r="I631" i="10"/>
  <c r="I450" i="10"/>
  <c r="I366" i="10"/>
  <c r="I259" i="10"/>
  <c r="H16" i="10"/>
  <c r="H85" i="10"/>
  <c r="H130" i="10"/>
  <c r="H163" i="10"/>
  <c r="H270" i="10"/>
  <c r="H321" i="10"/>
  <c r="H385" i="10"/>
  <c r="H437" i="10"/>
  <c r="H500" i="10"/>
  <c r="H757" i="10"/>
  <c r="I832" i="10"/>
  <c r="I737" i="10"/>
  <c r="I630" i="10"/>
  <c r="H17" i="10"/>
  <c r="H51" i="10"/>
  <c r="H93" i="10"/>
  <c r="H164" i="10"/>
  <c r="H212" i="10"/>
  <c r="H271" i="10"/>
  <c r="H328" i="10"/>
  <c r="H389" i="10"/>
  <c r="H510" i="10"/>
  <c r="H588" i="10"/>
  <c r="H673" i="10"/>
  <c r="H758" i="10"/>
  <c r="I831" i="10"/>
  <c r="I725" i="10"/>
  <c r="I629" i="10"/>
  <c r="I538" i="10"/>
  <c r="I447" i="10"/>
  <c r="I349" i="10"/>
  <c r="I242" i="10"/>
  <c r="H329" i="10"/>
  <c r="H666" i="10"/>
  <c r="H712" i="10"/>
  <c r="I786" i="10"/>
  <c r="I742" i="10"/>
  <c r="I696" i="10"/>
  <c r="I648" i="10"/>
  <c r="I585" i="10"/>
  <c r="I537" i="10"/>
  <c r="I473" i="10"/>
  <c r="I423" i="10"/>
  <c r="I295" i="10"/>
  <c r="I241" i="10"/>
  <c r="I126" i="10"/>
  <c r="H443" i="10"/>
  <c r="I443" i="10"/>
  <c r="H553" i="10"/>
  <c r="I553" i="10"/>
  <c r="I769" i="10"/>
  <c r="I675" i="10"/>
  <c r="I513" i="10"/>
  <c r="I398" i="10"/>
  <c r="I342" i="10"/>
  <c r="I153" i="10"/>
  <c r="I397" i="10"/>
  <c r="I151" i="10"/>
  <c r="H715" i="10"/>
  <c r="I715" i="10"/>
  <c r="H523" i="10"/>
  <c r="I523" i="10"/>
  <c r="H475" i="10"/>
  <c r="I475" i="10"/>
  <c r="H411" i="10"/>
  <c r="I411" i="10"/>
  <c r="H379" i="10"/>
  <c r="I379" i="10"/>
  <c r="H363" i="10"/>
  <c r="I363" i="10"/>
  <c r="H331" i="10"/>
  <c r="I331" i="10"/>
  <c r="I299" i="10"/>
  <c r="H299" i="10"/>
  <c r="I219" i="10"/>
  <c r="H219" i="10"/>
  <c r="I187" i="10"/>
  <c r="H187" i="10"/>
  <c r="H59" i="10"/>
  <c r="H766" i="7"/>
  <c r="O766" i="7" s="1"/>
  <c r="H618" i="10"/>
  <c r="I618" i="10"/>
  <c r="I586" i="10"/>
  <c r="H586" i="10"/>
  <c r="H554" i="10"/>
  <c r="I554" i="10"/>
  <c r="I458" i="10"/>
  <c r="H458" i="10"/>
  <c r="I426" i="10"/>
  <c r="H426" i="10"/>
  <c r="I314" i="10"/>
  <c r="H314" i="10"/>
  <c r="I298" i="10"/>
  <c r="H298" i="10"/>
  <c r="I186" i="10"/>
  <c r="H186" i="10"/>
  <c r="I170" i="10"/>
  <c r="H170" i="10"/>
  <c r="I138" i="10"/>
  <c r="H138" i="10"/>
  <c r="I681" i="10"/>
  <c r="H681" i="10"/>
  <c r="I441" i="10"/>
  <c r="H441" i="10"/>
  <c r="I409" i="10"/>
  <c r="H409" i="10"/>
  <c r="I377" i="10"/>
  <c r="H377" i="10"/>
  <c r="I345" i="10"/>
  <c r="H345" i="10"/>
  <c r="I313" i="10"/>
  <c r="H313" i="10"/>
  <c r="I297" i="10"/>
  <c r="H297" i="10"/>
  <c r="H201" i="10"/>
  <c r="I201" i="10"/>
  <c r="I169" i="10"/>
  <c r="H169" i="10"/>
  <c r="H105" i="10"/>
  <c r="H330" i="10"/>
  <c r="I792" i="10"/>
  <c r="H792" i="10"/>
  <c r="I680" i="10"/>
  <c r="H680" i="10"/>
  <c r="I632" i="10"/>
  <c r="H632" i="10"/>
  <c r="I488" i="10"/>
  <c r="H488" i="10"/>
  <c r="H106" i="10"/>
  <c r="H714" i="10"/>
  <c r="I379" i="7"/>
  <c r="P379" i="7" s="1"/>
  <c r="I727" i="10"/>
  <c r="H727" i="10"/>
  <c r="H679" i="10"/>
  <c r="I679" i="10"/>
  <c r="I551" i="10"/>
  <c r="H551" i="10"/>
  <c r="H503" i="10"/>
  <c r="I503" i="10"/>
  <c r="H247" i="10"/>
  <c r="I247" i="10"/>
  <c r="I167" i="10"/>
  <c r="H167" i="10"/>
  <c r="I87" i="10"/>
  <c r="H87" i="10"/>
  <c r="H55" i="10"/>
  <c r="I55" i="10"/>
  <c r="I39" i="10"/>
  <c r="H39" i="10"/>
  <c r="H23" i="10"/>
  <c r="I23" i="10"/>
  <c r="H107" i="10"/>
  <c r="I519" i="10"/>
  <c r="I57" i="10"/>
  <c r="I586" i="7"/>
  <c r="P586" i="7" s="1"/>
  <c r="I566" i="10"/>
  <c r="H566" i="10"/>
  <c r="I534" i="10"/>
  <c r="H534" i="10"/>
  <c r="I502" i="10"/>
  <c r="H502" i="10"/>
  <c r="I438" i="10"/>
  <c r="H438" i="10"/>
  <c r="H406" i="10"/>
  <c r="I406" i="10"/>
  <c r="I134" i="10"/>
  <c r="H134" i="10"/>
  <c r="H86" i="10"/>
  <c r="H266" i="10"/>
  <c r="H457" i="10"/>
  <c r="H808" i="10"/>
  <c r="I827" i="10"/>
  <c r="I518" i="10"/>
  <c r="I344" i="10"/>
  <c r="I233" i="10"/>
  <c r="H89" i="10"/>
  <c r="H139" i="10"/>
  <c r="H199" i="10"/>
  <c r="H343" i="10"/>
  <c r="H378" i="10"/>
  <c r="H504" i="10"/>
  <c r="H408" i="7"/>
  <c r="O408" i="7" s="1"/>
  <c r="H328" i="7"/>
  <c r="O328" i="7" s="1"/>
  <c r="I312" i="7"/>
  <c r="P312" i="7" s="1"/>
  <c r="H56" i="7"/>
  <c r="O56" i="7" s="1"/>
  <c r="I836" i="10"/>
  <c r="H836" i="10"/>
  <c r="I788" i="10"/>
  <c r="H788" i="10"/>
  <c r="I772" i="10"/>
  <c r="H772" i="10"/>
  <c r="I660" i="10"/>
  <c r="H660" i="10"/>
  <c r="I612" i="10"/>
  <c r="H612" i="10"/>
  <c r="I564" i="10"/>
  <c r="H564" i="10"/>
  <c r="I484" i="10"/>
  <c r="H484" i="10"/>
  <c r="I452" i="10"/>
  <c r="H452" i="10"/>
  <c r="I404" i="10"/>
  <c r="H404" i="10"/>
  <c r="H26" i="10"/>
  <c r="H90" i="10"/>
  <c r="H166" i="10"/>
  <c r="H346" i="10"/>
  <c r="H552" i="10"/>
  <c r="H729" i="10"/>
  <c r="H820" i="10"/>
  <c r="I120" i="7"/>
  <c r="P120" i="7" s="1"/>
  <c r="H835" i="10"/>
  <c r="I835" i="10"/>
  <c r="H819" i="10"/>
  <c r="I819" i="10"/>
  <c r="H388" i="10"/>
  <c r="H646" i="7"/>
  <c r="O646" i="7" s="1"/>
  <c r="H818" i="10"/>
  <c r="I818" i="10"/>
  <c r="H770" i="10"/>
  <c r="I770" i="10"/>
  <c r="H754" i="10"/>
  <c r="I754" i="10"/>
  <c r="I722" i="10"/>
  <c r="H722" i="10"/>
  <c r="H706" i="10"/>
  <c r="I706" i="10"/>
  <c r="I658" i="10"/>
  <c r="H658" i="10"/>
  <c r="H642" i="10"/>
  <c r="I642" i="10"/>
  <c r="I610" i="10"/>
  <c r="H610" i="10"/>
  <c r="H6" i="10"/>
  <c r="H28" i="10"/>
  <c r="H70" i="10"/>
  <c r="H92" i="10"/>
  <c r="H310" i="10"/>
  <c r="H516" i="10"/>
  <c r="H558" i="10"/>
  <c r="H600" i="10"/>
  <c r="H690" i="10"/>
  <c r="H778" i="10"/>
  <c r="H824" i="10"/>
  <c r="I810" i="10"/>
  <c r="I765" i="10"/>
  <c r="I609" i="10"/>
  <c r="I562" i="10"/>
  <c r="I449" i="10"/>
  <c r="I393" i="10"/>
  <c r="I150" i="10"/>
  <c r="I33" i="10"/>
  <c r="H667" i="10"/>
  <c r="I667" i="10"/>
  <c r="H635" i="10"/>
  <c r="I635" i="10"/>
  <c r="H571" i="10"/>
  <c r="I571" i="10"/>
  <c r="I762" i="10"/>
  <c r="H762" i="10"/>
  <c r="I698" i="10"/>
  <c r="H698" i="10"/>
  <c r="I442" i="10"/>
  <c r="H442" i="10"/>
  <c r="I362" i="10"/>
  <c r="H362" i="10"/>
  <c r="I218" i="10"/>
  <c r="H218" i="10"/>
  <c r="I154" i="10"/>
  <c r="H154" i="10"/>
  <c r="H633" i="10"/>
  <c r="I633" i="10"/>
  <c r="H361" i="10"/>
  <c r="I361" i="10"/>
  <c r="I281" i="10"/>
  <c r="H281" i="10"/>
  <c r="I568" i="10"/>
  <c r="H568" i="10"/>
  <c r="I376" i="10"/>
  <c r="H376" i="10"/>
  <c r="H487" i="10"/>
  <c r="I487" i="10"/>
  <c r="I614" i="10"/>
  <c r="H614" i="10"/>
  <c r="H550" i="10"/>
  <c r="I550" i="10"/>
  <c r="H486" i="10"/>
  <c r="I486" i="10"/>
  <c r="H358" i="10"/>
  <c r="I358" i="10"/>
  <c r="I278" i="10"/>
  <c r="H278" i="10"/>
  <c r="H246" i="10"/>
  <c r="I246" i="10"/>
  <c r="H22" i="10"/>
  <c r="H198" i="10"/>
  <c r="H25" i="10"/>
  <c r="H267" i="10"/>
  <c r="I822" i="10"/>
  <c r="I777" i="10"/>
  <c r="I731" i="10"/>
  <c r="I724" i="10"/>
  <c r="H724" i="10"/>
  <c r="I708" i="10"/>
  <c r="H708" i="10"/>
  <c r="I676" i="10"/>
  <c r="H676" i="10"/>
  <c r="I580" i="10"/>
  <c r="H580" i="10"/>
  <c r="H202" i="10"/>
  <c r="H234" i="10"/>
  <c r="H425" i="10"/>
  <c r="H468" i="10"/>
  <c r="H774" i="10"/>
  <c r="H771" i="10"/>
  <c r="I771" i="10"/>
  <c r="H723" i="10"/>
  <c r="I723" i="10"/>
  <c r="H707" i="10"/>
  <c r="I707" i="10"/>
  <c r="H27" i="10"/>
  <c r="H91" i="10"/>
  <c r="H171" i="10"/>
  <c r="H235" i="10"/>
  <c r="H599" i="10"/>
  <c r="H644" i="10"/>
  <c r="H823" i="10"/>
  <c r="I811" i="10"/>
  <c r="I766" i="10"/>
  <c r="I817" i="10"/>
  <c r="H817" i="10"/>
  <c r="I753" i="10"/>
  <c r="H753" i="10"/>
  <c r="I689" i="10"/>
  <c r="H689" i="10"/>
  <c r="I657" i="10"/>
  <c r="H657" i="10"/>
  <c r="H641" i="10"/>
  <c r="I641" i="10"/>
  <c r="H593" i="10"/>
  <c r="I593" i="10"/>
  <c r="H529" i="10"/>
  <c r="I529" i="10"/>
  <c r="I481" i="10"/>
  <c r="H481" i="10"/>
  <c r="H465" i="10"/>
  <c r="I465" i="10"/>
  <c r="H337" i="10"/>
  <c r="I337" i="10"/>
  <c r="I273" i="10"/>
  <c r="H273" i="10"/>
  <c r="H225" i="10"/>
  <c r="I225" i="10"/>
  <c r="I129" i="10"/>
  <c r="H129" i="10"/>
  <c r="I113" i="10"/>
  <c r="H113" i="10"/>
  <c r="H9" i="10"/>
  <c r="H49" i="10"/>
  <c r="H73" i="10"/>
  <c r="H311" i="10"/>
  <c r="H390" i="10"/>
  <c r="H433" i="10"/>
  <c r="H474" i="10"/>
  <c r="H601" i="10"/>
  <c r="H646" i="10"/>
  <c r="H692" i="10"/>
  <c r="H826" i="10"/>
  <c r="I809" i="10"/>
  <c r="I763" i="10"/>
  <c r="I392" i="10"/>
  <c r="I265" i="10"/>
  <c r="I209" i="10"/>
  <c r="H795" i="10"/>
  <c r="I795" i="10"/>
  <c r="H683" i="10"/>
  <c r="I683" i="10"/>
  <c r="H391" i="10"/>
  <c r="H602" i="10"/>
  <c r="I761" i="10"/>
  <c r="I670" i="10"/>
  <c r="H779" i="10"/>
  <c r="I779" i="10"/>
  <c r="H619" i="10"/>
  <c r="I619" i="10"/>
  <c r="H587" i="10"/>
  <c r="I587" i="10"/>
  <c r="H507" i="10"/>
  <c r="I507" i="10"/>
  <c r="H427" i="10"/>
  <c r="I427" i="10"/>
  <c r="I203" i="10"/>
  <c r="H203" i="10"/>
  <c r="I155" i="10"/>
  <c r="H155" i="10"/>
  <c r="I789" i="7"/>
  <c r="P789" i="7" s="1"/>
  <c r="I794" i="10"/>
  <c r="H794" i="10"/>
  <c r="I746" i="10"/>
  <c r="H746" i="10"/>
  <c r="I634" i="10"/>
  <c r="H634" i="10"/>
  <c r="I505" i="10"/>
  <c r="H505" i="10"/>
  <c r="H137" i="10"/>
  <c r="I137" i="10"/>
  <c r="H776" i="10"/>
  <c r="I776" i="10"/>
  <c r="I744" i="10"/>
  <c r="H744" i="10"/>
  <c r="H728" i="10"/>
  <c r="I728" i="10"/>
  <c r="H360" i="10"/>
  <c r="I360" i="10"/>
  <c r="H42" i="10"/>
  <c r="I88" i="7"/>
  <c r="P88" i="7" s="1"/>
  <c r="I3" i="10"/>
  <c r="H807" i="10"/>
  <c r="I807" i="10"/>
  <c r="I791" i="10"/>
  <c r="H791" i="10"/>
  <c r="H775" i="10"/>
  <c r="I775" i="10"/>
  <c r="I439" i="10"/>
  <c r="H439" i="10"/>
  <c r="H359" i="10"/>
  <c r="I359" i="10"/>
  <c r="I135" i="10"/>
  <c r="H135" i="10"/>
  <c r="H263" i="10"/>
  <c r="I470" i="10"/>
  <c r="H470" i="10"/>
  <c r="H10" i="10"/>
  <c r="H214" i="10"/>
  <c r="H249" i="10"/>
  <c r="H315" i="10"/>
  <c r="I760" i="10"/>
  <c r="I603" i="10"/>
  <c r="I446" i="10"/>
  <c r="I382" i="10"/>
  <c r="H382" i="10"/>
  <c r="I334" i="10"/>
  <c r="H334" i="10"/>
  <c r="H215" i="10"/>
  <c r="H521" i="10"/>
  <c r="H740" i="10"/>
  <c r="I803" i="10"/>
  <c r="I713" i="10"/>
  <c r="I654" i="10"/>
  <c r="I491" i="10"/>
  <c r="I445" i="10"/>
  <c r="I318" i="10"/>
  <c r="I262" i="10"/>
  <c r="H459" i="10"/>
  <c r="I459" i="10"/>
  <c r="H395" i="10"/>
  <c r="I395" i="10"/>
  <c r="H347" i="10"/>
  <c r="I347" i="10"/>
  <c r="I283" i="10"/>
  <c r="H283" i="10"/>
  <c r="I570" i="10"/>
  <c r="H570" i="10"/>
  <c r="H697" i="10"/>
  <c r="I697" i="10"/>
  <c r="I121" i="10"/>
  <c r="H664" i="10"/>
  <c r="I664" i="10"/>
  <c r="I616" i="10"/>
  <c r="H616" i="10"/>
  <c r="H520" i="10"/>
  <c r="I520" i="10"/>
  <c r="H663" i="10"/>
  <c r="I663" i="10"/>
  <c r="H615" i="10"/>
  <c r="I615" i="10"/>
  <c r="H407" i="10"/>
  <c r="I407" i="10"/>
  <c r="H375" i="10"/>
  <c r="I375" i="10"/>
  <c r="H279" i="10"/>
  <c r="I279" i="10"/>
  <c r="H103" i="10"/>
  <c r="I103" i="10"/>
  <c r="H71" i="10"/>
  <c r="I71" i="10"/>
  <c r="I7" i="10"/>
  <c r="H7" i="10"/>
  <c r="H43" i="10"/>
  <c r="H231" i="10"/>
  <c r="H456" i="10"/>
  <c r="I726" i="10"/>
  <c r="H726" i="10"/>
  <c r="I678" i="10"/>
  <c r="H678" i="10"/>
  <c r="I598" i="10"/>
  <c r="H598" i="10"/>
  <c r="I374" i="10"/>
  <c r="H374" i="10"/>
  <c r="H74" i="10"/>
  <c r="H11" i="10"/>
  <c r="H75" i="10"/>
  <c r="H122" i="10"/>
  <c r="H394" i="10"/>
  <c r="I642" i="7"/>
  <c r="P642" i="7" s="1"/>
  <c r="I626" i="7"/>
  <c r="P626" i="7" s="1"/>
  <c r="I610" i="7"/>
  <c r="P610" i="7" s="1"/>
  <c r="H482" i="7"/>
  <c r="O482" i="7" s="1"/>
  <c r="H750" i="10"/>
  <c r="I750" i="10"/>
  <c r="H734" i="10"/>
  <c r="I734" i="10"/>
  <c r="I702" i="10"/>
  <c r="H702" i="10"/>
  <c r="H686" i="10"/>
  <c r="I686" i="10"/>
  <c r="H638" i="10"/>
  <c r="I638" i="10"/>
  <c r="H606" i="10"/>
  <c r="I606" i="10"/>
  <c r="I590" i="10"/>
  <c r="H590" i="10"/>
  <c r="I526" i="10"/>
  <c r="H526" i="10"/>
  <c r="H430" i="10"/>
  <c r="I430" i="10"/>
  <c r="H350" i="10"/>
  <c r="I350" i="10"/>
  <c r="I222" i="10"/>
  <c r="H222" i="10"/>
  <c r="I206" i="10"/>
  <c r="H206" i="10"/>
  <c r="H174" i="10"/>
  <c r="I174" i="10"/>
  <c r="H54" i="10"/>
  <c r="H282" i="10"/>
  <c r="I657" i="7"/>
  <c r="P657" i="7" s="1"/>
  <c r="I625" i="7"/>
  <c r="P625" i="7" s="1"/>
  <c r="I465" i="7"/>
  <c r="P465" i="7" s="1"/>
  <c r="I232" i="7"/>
  <c r="P232" i="7" s="1"/>
  <c r="I813" i="10"/>
  <c r="H813" i="10"/>
  <c r="H797" i="10"/>
  <c r="I797" i="10"/>
  <c r="I781" i="10"/>
  <c r="H781" i="10"/>
  <c r="I749" i="10"/>
  <c r="H749" i="10"/>
  <c r="I701" i="10"/>
  <c r="H701" i="10"/>
  <c r="H685" i="10"/>
  <c r="I685" i="10"/>
  <c r="I653" i="10"/>
  <c r="H653" i="10"/>
  <c r="I637" i="10"/>
  <c r="H637" i="10"/>
  <c r="H589" i="10"/>
  <c r="I589" i="10"/>
  <c r="H573" i="10"/>
  <c r="I573" i="10"/>
  <c r="H509" i="10"/>
  <c r="I509" i="10"/>
  <c r="I461" i="10"/>
  <c r="H461" i="10"/>
  <c r="I429" i="10"/>
  <c r="H429" i="10"/>
  <c r="I381" i="10"/>
  <c r="H381" i="10"/>
  <c r="H365" i="10"/>
  <c r="I365" i="10"/>
  <c r="H333" i="10"/>
  <c r="I333" i="10"/>
  <c r="I301" i="10"/>
  <c r="H301" i="10"/>
  <c r="H285" i="10"/>
  <c r="I285" i="10"/>
  <c r="I205" i="10"/>
  <c r="H205" i="10"/>
  <c r="I189" i="10"/>
  <c r="H189" i="10"/>
  <c r="H173" i="10"/>
  <c r="I173" i="10"/>
  <c r="H13" i="10"/>
  <c r="H77" i="10"/>
  <c r="H125" i="10"/>
  <c r="H251" i="10"/>
  <c r="H286" i="10"/>
  <c r="H326" i="10"/>
  <c r="H356" i="10"/>
  <c r="H440" i="10"/>
  <c r="H525" i="10"/>
  <c r="H567" i="10"/>
  <c r="H700" i="10"/>
  <c r="H745" i="10"/>
  <c r="H790" i="10"/>
  <c r="I755" i="10"/>
  <c r="I710" i="10"/>
  <c r="I651" i="10"/>
  <c r="I490" i="10"/>
  <c r="I317" i="10"/>
  <c r="I185" i="10"/>
  <c r="H730" i="10"/>
  <c r="I730" i="10"/>
  <c r="I682" i="10"/>
  <c r="H682" i="10"/>
  <c r="I522" i="10"/>
  <c r="H522" i="10"/>
  <c r="I506" i="10"/>
  <c r="H506" i="10"/>
  <c r="I410" i="10"/>
  <c r="H410" i="10"/>
  <c r="H825" i="10"/>
  <c r="I825" i="10"/>
  <c r="I569" i="10"/>
  <c r="H569" i="10"/>
  <c r="I814" i="10"/>
  <c r="H814" i="10"/>
  <c r="H798" i="10"/>
  <c r="I798" i="10"/>
  <c r="I478" i="10"/>
  <c r="H478" i="10"/>
  <c r="H462" i="10"/>
  <c r="I462" i="10"/>
  <c r="H123" i="10"/>
  <c r="H250" i="10"/>
  <c r="H641" i="7"/>
  <c r="O641" i="7" s="1"/>
  <c r="I780" i="10"/>
  <c r="H780" i="10"/>
  <c r="I748" i="10"/>
  <c r="H748" i="10"/>
  <c r="I732" i="10"/>
  <c r="H732" i="10"/>
  <c r="I652" i="10"/>
  <c r="H652" i="10"/>
  <c r="I636" i="10"/>
  <c r="H636" i="10"/>
  <c r="I620" i="10"/>
  <c r="H620" i="10"/>
  <c r="I572" i="10"/>
  <c r="H572" i="10"/>
  <c r="I556" i="10"/>
  <c r="H556" i="10"/>
  <c r="I524" i="10"/>
  <c r="H524" i="10"/>
  <c r="I508" i="10"/>
  <c r="H508" i="10"/>
  <c r="I492" i="10"/>
  <c r="H492" i="10"/>
  <c r="I460" i="10"/>
  <c r="H460" i="10"/>
  <c r="I444" i="10"/>
  <c r="H444" i="10"/>
  <c r="I428" i="10"/>
  <c r="H428" i="10"/>
  <c r="I380" i="10"/>
  <c r="H380" i="10"/>
  <c r="I316" i="10"/>
  <c r="H316" i="10"/>
  <c r="I300" i="10"/>
  <c r="H300" i="10"/>
  <c r="I284" i="10"/>
  <c r="H284" i="10"/>
  <c r="I268" i="10"/>
  <c r="H268" i="10"/>
  <c r="I252" i="10"/>
  <c r="H252" i="10"/>
  <c r="I220" i="10"/>
  <c r="H220" i="10"/>
  <c r="I204" i="10"/>
  <c r="H204" i="10"/>
  <c r="I188" i="10"/>
  <c r="H188" i="10"/>
  <c r="I172" i="10"/>
  <c r="H172" i="10"/>
  <c r="I156" i="10"/>
  <c r="H156" i="10"/>
  <c r="I140" i="10"/>
  <c r="H140" i="10"/>
  <c r="I124" i="10"/>
  <c r="H124" i="10"/>
  <c r="I108" i="10"/>
  <c r="H108" i="10"/>
  <c r="H14" i="10"/>
  <c r="H58" i="10"/>
  <c r="H78" i="10"/>
  <c r="H217" i="10"/>
  <c r="H253" i="10"/>
  <c r="H327" i="10"/>
  <c r="H364" i="10"/>
  <c r="H489" i="10"/>
  <c r="H532" i="10"/>
  <c r="H574" i="10"/>
  <c r="H617" i="10"/>
  <c r="H662" i="10"/>
  <c r="H705" i="10"/>
  <c r="H796" i="10"/>
  <c r="I838" i="10"/>
  <c r="I793" i="10"/>
  <c r="I650" i="10"/>
  <c r="I539" i="10"/>
  <c r="H146" i="10"/>
  <c r="H200" i="10"/>
  <c r="H354" i="10"/>
  <c r="H501" i="10"/>
  <c r="H543" i="10"/>
  <c r="H565" i="10"/>
  <c r="H607" i="10"/>
  <c r="I531" i="10"/>
  <c r="I338" i="10"/>
  <c r="I258" i="10"/>
  <c r="I117" i="10"/>
  <c r="H419" i="10"/>
  <c r="H482" i="10"/>
  <c r="H544" i="10"/>
  <c r="I688" i="10"/>
  <c r="I576" i="10"/>
  <c r="I530" i="10"/>
  <c r="I464" i="10"/>
  <c r="I387" i="10"/>
  <c r="I309" i="10"/>
  <c r="H789" i="10"/>
  <c r="I789" i="10"/>
  <c r="H661" i="10"/>
  <c r="I661" i="10"/>
  <c r="I325" i="10"/>
  <c r="H325" i="10"/>
  <c r="H293" i="10"/>
  <c r="I293" i="10"/>
  <c r="I261" i="10"/>
  <c r="H261" i="10"/>
  <c r="H181" i="10"/>
  <c r="I181" i="10"/>
  <c r="H18" i="10"/>
  <c r="H132" i="10"/>
  <c r="H240" i="10"/>
  <c r="H357" i="10"/>
  <c r="H400" i="10"/>
  <c r="H421" i="10"/>
  <c r="H656" i="10"/>
  <c r="H768" i="10"/>
  <c r="H837" i="10"/>
  <c r="I821" i="10"/>
  <c r="I709" i="10"/>
  <c r="I640" i="10"/>
  <c r="I595" i="10"/>
  <c r="I528" i="10"/>
  <c r="I197" i="10"/>
  <c r="I324" i="10"/>
  <c r="H324" i="10"/>
  <c r="I308" i="10"/>
  <c r="H308" i="10"/>
  <c r="I292" i="10"/>
  <c r="H292" i="10"/>
  <c r="I276" i="10"/>
  <c r="H276" i="10"/>
  <c r="H116" i="10"/>
  <c r="H168" i="10"/>
  <c r="H402" i="10"/>
  <c r="H527" i="10"/>
  <c r="H549" i="10"/>
  <c r="I435" i="10"/>
  <c r="I384" i="10"/>
  <c r="I224" i="10"/>
  <c r="H643" i="10"/>
  <c r="I643" i="10"/>
  <c r="H4" i="10"/>
  <c r="H20" i="10"/>
  <c r="H36" i="10"/>
  <c r="H52" i="10"/>
  <c r="H68" i="10"/>
  <c r="H84" i="10"/>
  <c r="H100" i="10"/>
  <c r="H260" i="10"/>
  <c r="H403" i="10"/>
  <c r="H592" i="10"/>
  <c r="H613" i="10"/>
  <c r="I659" i="10"/>
  <c r="I547" i="10"/>
  <c r="I383" i="10"/>
  <c r="I303" i="10"/>
  <c r="I277" i="10"/>
  <c r="I165" i="10"/>
  <c r="H152" i="10"/>
  <c r="H243" i="10"/>
  <c r="H340" i="10"/>
  <c r="H704" i="10"/>
  <c r="H773" i="10"/>
  <c r="I816" i="10"/>
  <c r="I546" i="10"/>
  <c r="I192" i="10"/>
  <c r="H752" i="10"/>
  <c r="I752" i="10"/>
  <c r="H624" i="10"/>
  <c r="I624" i="10"/>
  <c r="I496" i="10"/>
  <c r="H496" i="10"/>
  <c r="H120" i="10"/>
  <c r="H227" i="10"/>
  <c r="H322" i="10"/>
  <c r="H533" i="10"/>
  <c r="I611" i="10"/>
  <c r="I323" i="10"/>
  <c r="I245" i="10"/>
  <c r="I836" i="7"/>
  <c r="P836" i="7" s="1"/>
  <c r="I820" i="7"/>
  <c r="P820" i="7" s="1"/>
  <c r="I580" i="7"/>
  <c r="P580" i="7" s="1"/>
  <c r="I707" i="7"/>
  <c r="P707" i="7" s="1"/>
  <c r="I691" i="7"/>
  <c r="P691" i="7" s="1"/>
  <c r="I675" i="7"/>
  <c r="P675" i="7" s="1"/>
  <c r="I659" i="7"/>
  <c r="P659" i="7" s="1"/>
  <c r="I643" i="7"/>
  <c r="P643" i="7" s="1"/>
  <c r="I627" i="7"/>
  <c r="P627" i="7" s="1"/>
  <c r="I799" i="10"/>
  <c r="H799" i="10"/>
  <c r="I671" i="10"/>
  <c r="H671" i="10"/>
  <c r="H479" i="10"/>
  <c r="I479" i="10"/>
  <c r="H8" i="10"/>
  <c r="H24" i="10"/>
  <c r="H40" i="10"/>
  <c r="H56" i="10"/>
  <c r="H72" i="10"/>
  <c r="H88" i="10"/>
  <c r="H104" i="10"/>
  <c r="H228" i="10"/>
  <c r="H304" i="10"/>
  <c r="H514" i="10"/>
  <c r="H691" i="7"/>
  <c r="O691" i="7" s="1"/>
  <c r="I641" i="7"/>
  <c r="P641" i="7" s="1"/>
  <c r="H447" i="7"/>
  <c r="O447" i="7" s="1"/>
  <c r="I447" i="7"/>
  <c r="P447" i="7" s="1"/>
  <c r="I464" i="7"/>
  <c r="P464" i="7" s="1"/>
  <c r="H464" i="7"/>
  <c r="O464" i="7" s="1"/>
  <c r="I639" i="7"/>
  <c r="P639" i="7" s="1"/>
  <c r="H639" i="7"/>
  <c r="O639" i="7" s="1"/>
  <c r="P7" i="7"/>
  <c r="I135" i="7"/>
  <c r="P135" i="7" s="1"/>
  <c r="H135" i="7"/>
  <c r="O135" i="7" s="1"/>
  <c r="I263" i="7"/>
  <c r="P263" i="7" s="1"/>
  <c r="H263" i="7"/>
  <c r="O263" i="7" s="1"/>
  <c r="I395" i="7"/>
  <c r="P395" i="7" s="1"/>
  <c r="H395" i="7"/>
  <c r="O395" i="7" s="1"/>
  <c r="H566" i="7"/>
  <c r="O566" i="7" s="1"/>
  <c r="I566" i="7"/>
  <c r="P566" i="7" s="1"/>
  <c r="I811" i="7"/>
  <c r="P811" i="7" s="1"/>
  <c r="H811" i="7"/>
  <c r="O811" i="7" s="1"/>
  <c r="H686" i="7"/>
  <c r="O686" i="7" s="1"/>
  <c r="I686" i="7"/>
  <c r="P686" i="7" s="1"/>
  <c r="H414" i="7"/>
  <c r="O414" i="7" s="1"/>
  <c r="I414" i="7"/>
  <c r="P414" i="7" s="1"/>
  <c r="I733" i="7"/>
  <c r="P733" i="7" s="1"/>
  <c r="H733" i="7"/>
  <c r="O733" i="7" s="1"/>
  <c r="I653" i="7"/>
  <c r="P653" i="7" s="1"/>
  <c r="H653" i="7"/>
  <c r="O653" i="7" s="1"/>
  <c r="I557" i="7"/>
  <c r="P557" i="7" s="1"/>
  <c r="H557" i="7"/>
  <c r="O557" i="7" s="1"/>
  <c r="I477" i="7"/>
  <c r="P477" i="7" s="1"/>
  <c r="H477" i="7"/>
  <c r="O477" i="7" s="1"/>
  <c r="I301" i="7"/>
  <c r="P301" i="7" s="1"/>
  <c r="H301" i="7"/>
  <c r="O301" i="7" s="1"/>
  <c r="I748" i="7"/>
  <c r="P748" i="7" s="1"/>
  <c r="H748" i="7"/>
  <c r="O748" i="7" s="1"/>
  <c r="H556" i="7"/>
  <c r="O556" i="7" s="1"/>
  <c r="I556" i="7"/>
  <c r="P556" i="7" s="1"/>
  <c r="I28" i="7"/>
  <c r="P28" i="7" s="1"/>
  <c r="H28" i="7"/>
  <c r="O28" i="7" s="1"/>
  <c r="I667" i="7"/>
  <c r="P667" i="7" s="1"/>
  <c r="H667" i="7"/>
  <c r="O667" i="7" s="1"/>
  <c r="I443" i="7"/>
  <c r="P443" i="7" s="1"/>
  <c r="H443" i="7"/>
  <c r="O443" i="7" s="1"/>
  <c r="I778" i="7"/>
  <c r="P778" i="7" s="1"/>
  <c r="H778" i="7"/>
  <c r="O778" i="7" s="1"/>
  <c r="I746" i="7"/>
  <c r="P746" i="7" s="1"/>
  <c r="H746" i="7"/>
  <c r="O746" i="7" s="1"/>
  <c r="I714" i="7"/>
  <c r="R714" i="7" s="1"/>
  <c r="P714" i="7" s="1"/>
  <c r="H714" i="7"/>
  <c r="Q714" i="7" s="1"/>
  <c r="O714" i="7" s="1"/>
  <c r="I666" i="7"/>
  <c r="P666" i="7" s="1"/>
  <c r="H666" i="7"/>
  <c r="O666" i="7" s="1"/>
  <c r="H634" i="7"/>
  <c r="O634" i="7" s="1"/>
  <c r="I634" i="7"/>
  <c r="P634" i="7" s="1"/>
  <c r="H602" i="7"/>
  <c r="O602" i="7" s="1"/>
  <c r="I602" i="7"/>
  <c r="P602" i="7" s="1"/>
  <c r="I554" i="7"/>
  <c r="P554" i="7" s="1"/>
  <c r="H554" i="7"/>
  <c r="O554" i="7" s="1"/>
  <c r="I522" i="7"/>
  <c r="R522" i="7" s="1"/>
  <c r="P522" i="7" s="1"/>
  <c r="H522" i="7"/>
  <c r="Q522" i="7" s="1"/>
  <c r="O522" i="7" s="1"/>
  <c r="I490" i="7"/>
  <c r="P490" i="7" s="1"/>
  <c r="H490" i="7"/>
  <c r="O490" i="7" s="1"/>
  <c r="I458" i="7"/>
  <c r="P458" i="7" s="1"/>
  <c r="H458" i="7"/>
  <c r="O458" i="7" s="1"/>
  <c r="I426" i="7"/>
  <c r="P426" i="7" s="1"/>
  <c r="H426" i="7"/>
  <c r="O426" i="7" s="1"/>
  <c r="I394" i="7"/>
  <c r="P394" i="7" s="1"/>
  <c r="H394" i="7"/>
  <c r="O394" i="7" s="1"/>
  <c r="I330" i="7"/>
  <c r="P330" i="7" s="1"/>
  <c r="H330" i="7"/>
  <c r="O330" i="7" s="1"/>
  <c r="I298" i="7"/>
  <c r="P298" i="7" s="1"/>
  <c r="H298" i="7"/>
  <c r="O298" i="7" s="1"/>
  <c r="I266" i="7"/>
  <c r="P266" i="7" s="1"/>
  <c r="H266" i="7"/>
  <c r="O266" i="7" s="1"/>
  <c r="I234" i="7"/>
  <c r="P234" i="7" s="1"/>
  <c r="H234" i="7"/>
  <c r="O234" i="7" s="1"/>
  <c r="I202" i="7"/>
  <c r="P202" i="7" s="1"/>
  <c r="H202" i="7"/>
  <c r="O202" i="7" s="1"/>
  <c r="I154" i="7"/>
  <c r="P154" i="7" s="1"/>
  <c r="H154" i="7"/>
  <c r="O154" i="7" s="1"/>
  <c r="I122" i="7"/>
  <c r="P122" i="7" s="1"/>
  <c r="H122" i="7"/>
  <c r="O122" i="7" s="1"/>
  <c r="I106" i="7"/>
  <c r="P106" i="7" s="1"/>
  <c r="H106" i="7"/>
  <c r="O106" i="7" s="1"/>
  <c r="H90" i="7"/>
  <c r="O90" i="7" s="1"/>
  <c r="I90" i="7"/>
  <c r="P90" i="7" s="1"/>
  <c r="I74" i="7"/>
  <c r="P74" i="7" s="1"/>
  <c r="H74" i="7"/>
  <c r="O74" i="7" s="1"/>
  <c r="I42" i="7"/>
  <c r="P42" i="7" s="1"/>
  <c r="H42" i="7"/>
  <c r="O42" i="7" s="1"/>
  <c r="I26" i="7"/>
  <c r="P26" i="7" s="1"/>
  <c r="H26" i="7"/>
  <c r="O26" i="7" s="1"/>
  <c r="I10" i="7"/>
  <c r="P10" i="7" s="1"/>
  <c r="H10" i="7"/>
  <c r="O10" i="7" s="1"/>
  <c r="I39" i="7"/>
  <c r="P39" i="7" s="1"/>
  <c r="H39" i="7"/>
  <c r="O39" i="7" s="1"/>
  <c r="I167" i="7"/>
  <c r="P167" i="7" s="1"/>
  <c r="H167" i="7"/>
  <c r="O167" i="7" s="1"/>
  <c r="I295" i="7"/>
  <c r="P295" i="7" s="1"/>
  <c r="H295" i="7"/>
  <c r="O295" i="7" s="1"/>
  <c r="I615" i="7"/>
  <c r="P615" i="7" s="1"/>
  <c r="H615" i="7"/>
  <c r="O615" i="7" s="1"/>
  <c r="I825" i="7"/>
  <c r="P825" i="7" s="1"/>
  <c r="H825" i="7"/>
  <c r="O825" i="7" s="1"/>
  <c r="I809" i="7"/>
  <c r="P809" i="7" s="1"/>
  <c r="H809" i="7"/>
  <c r="O809" i="7" s="1"/>
  <c r="I793" i="7"/>
  <c r="P793" i="7" s="1"/>
  <c r="H793" i="7"/>
  <c r="O793" i="7" s="1"/>
  <c r="I777" i="7"/>
  <c r="P777" i="7" s="1"/>
  <c r="H777" i="7"/>
  <c r="O777" i="7" s="1"/>
  <c r="H761" i="7"/>
  <c r="O761" i="7" s="1"/>
  <c r="I761" i="7"/>
  <c r="P761" i="7" s="1"/>
  <c r="I745" i="7"/>
  <c r="P745" i="7" s="1"/>
  <c r="H745" i="7"/>
  <c r="O745" i="7" s="1"/>
  <c r="I713" i="7"/>
  <c r="P713" i="7" s="1"/>
  <c r="H713" i="7"/>
  <c r="O713" i="7" s="1"/>
  <c r="I697" i="7"/>
  <c r="P697" i="7" s="1"/>
  <c r="H697" i="7"/>
  <c r="O697" i="7" s="1"/>
  <c r="H681" i="7"/>
  <c r="O681" i="7" s="1"/>
  <c r="I681" i="7"/>
  <c r="P681" i="7" s="1"/>
  <c r="I665" i="7"/>
  <c r="P665" i="7" s="1"/>
  <c r="H665" i="7"/>
  <c r="O665" i="7" s="1"/>
  <c r="H649" i="7"/>
  <c r="O649" i="7" s="1"/>
  <c r="I649" i="7"/>
  <c r="P649" i="7" s="1"/>
  <c r="H633" i="7"/>
  <c r="O633" i="7" s="1"/>
  <c r="I633" i="7"/>
  <c r="P633" i="7" s="1"/>
  <c r="I617" i="7"/>
  <c r="P617" i="7" s="1"/>
  <c r="H617" i="7"/>
  <c r="O617" i="7" s="1"/>
  <c r="H601" i="7"/>
  <c r="O601" i="7" s="1"/>
  <c r="I601" i="7"/>
  <c r="P601" i="7" s="1"/>
  <c r="I569" i="7"/>
  <c r="P569" i="7" s="1"/>
  <c r="H569" i="7"/>
  <c r="O569" i="7" s="1"/>
  <c r="I553" i="7"/>
  <c r="P553" i="7" s="1"/>
  <c r="H553" i="7"/>
  <c r="O553" i="7" s="1"/>
  <c r="I537" i="7"/>
  <c r="P537" i="7" s="1"/>
  <c r="H537" i="7"/>
  <c r="O537" i="7" s="1"/>
  <c r="I521" i="7"/>
  <c r="P521" i="7" s="1"/>
  <c r="H521" i="7"/>
  <c r="O521" i="7" s="1"/>
  <c r="I505" i="7"/>
  <c r="P505" i="7" s="1"/>
  <c r="H505" i="7"/>
  <c r="O505" i="7" s="1"/>
  <c r="I489" i="7"/>
  <c r="P489" i="7" s="1"/>
  <c r="H489" i="7"/>
  <c r="O489" i="7" s="1"/>
  <c r="I473" i="7"/>
  <c r="P473" i="7" s="1"/>
  <c r="H473" i="7"/>
  <c r="O473" i="7" s="1"/>
  <c r="I457" i="7"/>
  <c r="P457" i="7" s="1"/>
  <c r="H457" i="7"/>
  <c r="O457" i="7" s="1"/>
  <c r="I441" i="7"/>
  <c r="P441" i="7" s="1"/>
  <c r="H441" i="7"/>
  <c r="O441" i="7" s="1"/>
  <c r="I425" i="7"/>
  <c r="P425" i="7" s="1"/>
  <c r="H425" i="7"/>
  <c r="O425" i="7" s="1"/>
  <c r="I409" i="7"/>
  <c r="P409" i="7" s="1"/>
  <c r="H409" i="7"/>
  <c r="O409" i="7" s="1"/>
  <c r="I393" i="7"/>
  <c r="P393" i="7" s="1"/>
  <c r="H393" i="7"/>
  <c r="O393" i="7" s="1"/>
  <c r="H377" i="7"/>
  <c r="O377" i="7" s="1"/>
  <c r="I377" i="7"/>
  <c r="P377" i="7" s="1"/>
  <c r="H329" i="7"/>
  <c r="O329" i="7" s="1"/>
  <c r="I329" i="7"/>
  <c r="P329" i="7" s="1"/>
  <c r="I313" i="7"/>
  <c r="P313" i="7" s="1"/>
  <c r="H313" i="7"/>
  <c r="O313" i="7" s="1"/>
  <c r="I297" i="7"/>
  <c r="P297" i="7" s="1"/>
  <c r="H297" i="7"/>
  <c r="O297" i="7" s="1"/>
  <c r="I281" i="7"/>
  <c r="P281" i="7" s="1"/>
  <c r="H281" i="7"/>
  <c r="O281" i="7" s="1"/>
  <c r="I265" i="7"/>
  <c r="P265" i="7" s="1"/>
  <c r="H265" i="7"/>
  <c r="O265" i="7" s="1"/>
  <c r="H249" i="7"/>
  <c r="O249" i="7" s="1"/>
  <c r="I249" i="7"/>
  <c r="P249" i="7" s="1"/>
  <c r="I233" i="7"/>
  <c r="P233" i="7" s="1"/>
  <c r="H233" i="7"/>
  <c r="O233" i="7" s="1"/>
  <c r="I217" i="7"/>
  <c r="P217" i="7" s="1"/>
  <c r="H217" i="7"/>
  <c r="O217" i="7" s="1"/>
  <c r="I201" i="7"/>
  <c r="P201" i="7" s="1"/>
  <c r="H201" i="7"/>
  <c r="O201" i="7" s="1"/>
  <c r="I185" i="7"/>
  <c r="R185" i="7" s="1"/>
  <c r="P185" i="7" s="1"/>
  <c r="H185" i="7"/>
  <c r="Q185" i="7" s="1"/>
  <c r="O185" i="7" s="1"/>
  <c r="I169" i="7"/>
  <c r="P169" i="7" s="1"/>
  <c r="H169" i="7"/>
  <c r="O169" i="7" s="1"/>
  <c r="I153" i="7"/>
  <c r="P153" i="7" s="1"/>
  <c r="H153" i="7"/>
  <c r="O153" i="7" s="1"/>
  <c r="H137" i="7"/>
  <c r="O137" i="7" s="1"/>
  <c r="I137" i="7"/>
  <c r="P137" i="7" s="1"/>
  <c r="I121" i="7"/>
  <c r="P121" i="7" s="1"/>
  <c r="H121" i="7"/>
  <c r="O121" i="7" s="1"/>
  <c r="H105" i="7"/>
  <c r="O105" i="7" s="1"/>
  <c r="I105" i="7"/>
  <c r="P105" i="7" s="1"/>
  <c r="H89" i="7"/>
  <c r="O89" i="7" s="1"/>
  <c r="I89" i="7"/>
  <c r="P89" i="7" s="1"/>
  <c r="I73" i="7"/>
  <c r="P73" i="7" s="1"/>
  <c r="H73" i="7"/>
  <c r="O73" i="7" s="1"/>
  <c r="I57" i="7"/>
  <c r="P57" i="7" s="1"/>
  <c r="H57" i="7"/>
  <c r="O57" i="7" s="1"/>
  <c r="I41" i="7"/>
  <c r="P41" i="7" s="1"/>
  <c r="H41" i="7"/>
  <c r="O41" i="7" s="1"/>
  <c r="I25" i="7"/>
  <c r="P25" i="7" s="1"/>
  <c r="H25" i="7"/>
  <c r="O25" i="7" s="1"/>
  <c r="I9" i="7"/>
  <c r="P9" i="7" s="1"/>
  <c r="H9" i="7"/>
  <c r="O9" i="7" s="1"/>
  <c r="I367" i="7"/>
  <c r="P367" i="7" s="1"/>
  <c r="H367" i="7"/>
  <c r="O367" i="7" s="1"/>
  <c r="I287" i="7"/>
  <c r="P287" i="7" s="1"/>
  <c r="H287" i="7"/>
  <c r="O287" i="7" s="1"/>
  <c r="I191" i="7"/>
  <c r="P191" i="7" s="1"/>
  <c r="H191" i="7"/>
  <c r="O191" i="7" s="1"/>
  <c r="I143" i="7"/>
  <c r="P143" i="7" s="1"/>
  <c r="H143" i="7"/>
  <c r="O143" i="7" s="1"/>
  <c r="I830" i="7"/>
  <c r="P830" i="7" s="1"/>
  <c r="H830" i="7"/>
  <c r="O830" i="7" s="1"/>
  <c r="I638" i="7"/>
  <c r="P638" i="7" s="1"/>
  <c r="H638" i="7"/>
  <c r="O638" i="7" s="1"/>
  <c r="I318" i="7"/>
  <c r="P318" i="7" s="1"/>
  <c r="H318" i="7"/>
  <c r="O318" i="7" s="1"/>
  <c r="I735" i="7"/>
  <c r="P735" i="7" s="1"/>
  <c r="H735" i="7"/>
  <c r="O735" i="7" s="1"/>
  <c r="I591" i="7"/>
  <c r="P591" i="7" s="1"/>
  <c r="H591" i="7"/>
  <c r="O591" i="7" s="1"/>
  <c r="I399" i="7"/>
  <c r="P399" i="7" s="1"/>
  <c r="H399" i="7"/>
  <c r="O399" i="7" s="1"/>
  <c r="I271" i="7"/>
  <c r="P271" i="7" s="1"/>
  <c r="H271" i="7"/>
  <c r="O271" i="7" s="1"/>
  <c r="I79" i="7"/>
  <c r="P79" i="7" s="1"/>
  <c r="H79" i="7"/>
  <c r="O79" i="7" s="1"/>
  <c r="I549" i="7"/>
  <c r="P549" i="7" s="1"/>
  <c r="H549" i="7"/>
  <c r="O549" i="7" s="1"/>
  <c r="I750" i="7"/>
  <c r="P750" i="7" s="1"/>
  <c r="H750" i="7"/>
  <c r="O750" i="7" s="1"/>
  <c r="H590" i="7"/>
  <c r="O590" i="7" s="1"/>
  <c r="I590" i="7"/>
  <c r="P590" i="7" s="1"/>
  <c r="I510" i="7"/>
  <c r="P510" i="7" s="1"/>
  <c r="H510" i="7"/>
  <c r="O510" i="7" s="1"/>
  <c r="I398" i="7"/>
  <c r="P398" i="7" s="1"/>
  <c r="H398" i="7"/>
  <c r="O398" i="7" s="1"/>
  <c r="I270" i="7"/>
  <c r="P270" i="7" s="1"/>
  <c r="H270" i="7"/>
  <c r="O270" i="7" s="1"/>
  <c r="I190" i="7"/>
  <c r="P190" i="7" s="1"/>
  <c r="H190" i="7"/>
  <c r="O190" i="7" s="1"/>
  <c r="I78" i="7"/>
  <c r="P78" i="7" s="1"/>
  <c r="H78" i="7"/>
  <c r="O78" i="7" s="1"/>
  <c r="I797" i="7"/>
  <c r="P797" i="7" s="1"/>
  <c r="H797" i="7"/>
  <c r="O797" i="7" s="1"/>
  <c r="I749" i="7"/>
  <c r="P749" i="7" s="1"/>
  <c r="H749" i="7"/>
  <c r="O749" i="7" s="1"/>
  <c r="I701" i="7"/>
  <c r="P701" i="7" s="1"/>
  <c r="H701" i="7"/>
  <c r="O701" i="7" s="1"/>
  <c r="I637" i="7"/>
  <c r="P637" i="7" s="1"/>
  <c r="H637" i="7"/>
  <c r="O637" i="7" s="1"/>
  <c r="I589" i="7"/>
  <c r="P589" i="7" s="1"/>
  <c r="H589" i="7"/>
  <c r="O589" i="7" s="1"/>
  <c r="I541" i="7"/>
  <c r="P541" i="7" s="1"/>
  <c r="H541" i="7"/>
  <c r="O541" i="7" s="1"/>
  <c r="I493" i="7"/>
  <c r="P493" i="7" s="1"/>
  <c r="H493" i="7"/>
  <c r="O493" i="7" s="1"/>
  <c r="H445" i="7"/>
  <c r="O445" i="7" s="1"/>
  <c r="I445" i="7"/>
  <c r="P445" i="7" s="1"/>
  <c r="H413" i="7"/>
  <c r="O413" i="7" s="1"/>
  <c r="I413" i="7"/>
  <c r="P413" i="7" s="1"/>
  <c r="I397" i="7"/>
  <c r="P397" i="7" s="1"/>
  <c r="H397" i="7"/>
  <c r="O397" i="7" s="1"/>
  <c r="I381" i="7"/>
  <c r="P381" i="7" s="1"/>
  <c r="H381" i="7"/>
  <c r="O381" i="7" s="1"/>
  <c r="I365" i="7"/>
  <c r="P365" i="7" s="1"/>
  <c r="H365" i="7"/>
  <c r="O365" i="7" s="1"/>
  <c r="I317" i="7"/>
  <c r="P317" i="7" s="1"/>
  <c r="H317" i="7"/>
  <c r="O317" i="7" s="1"/>
  <c r="I285" i="7"/>
  <c r="P285" i="7" s="1"/>
  <c r="H285" i="7"/>
  <c r="O285" i="7" s="1"/>
  <c r="I269" i="7"/>
  <c r="P269" i="7" s="1"/>
  <c r="H269" i="7"/>
  <c r="O269" i="7" s="1"/>
  <c r="I237" i="7"/>
  <c r="P237" i="7" s="1"/>
  <c r="H237" i="7"/>
  <c r="O237" i="7" s="1"/>
  <c r="I221" i="7"/>
  <c r="P221" i="7" s="1"/>
  <c r="H221" i="7"/>
  <c r="O221" i="7" s="1"/>
  <c r="I205" i="7"/>
  <c r="P205" i="7" s="1"/>
  <c r="H205" i="7"/>
  <c r="O205" i="7" s="1"/>
  <c r="I189" i="7"/>
  <c r="P189" i="7" s="1"/>
  <c r="H189" i="7"/>
  <c r="O189" i="7" s="1"/>
  <c r="H173" i="7"/>
  <c r="O173" i="7" s="1"/>
  <c r="I173" i="7"/>
  <c r="P173" i="7" s="1"/>
  <c r="I157" i="7"/>
  <c r="P157" i="7" s="1"/>
  <c r="H157" i="7"/>
  <c r="O157" i="7" s="1"/>
  <c r="H141" i="7"/>
  <c r="O141" i="7" s="1"/>
  <c r="I141" i="7"/>
  <c r="P141" i="7" s="1"/>
  <c r="I125" i="7"/>
  <c r="P125" i="7" s="1"/>
  <c r="H125" i="7"/>
  <c r="O125" i="7" s="1"/>
  <c r="I109" i="7"/>
  <c r="P109" i="7" s="1"/>
  <c r="H109" i="7"/>
  <c r="O109" i="7" s="1"/>
  <c r="I93" i="7"/>
  <c r="P93" i="7" s="1"/>
  <c r="H93" i="7"/>
  <c r="O93" i="7" s="1"/>
  <c r="I77" i="7"/>
  <c r="P77" i="7" s="1"/>
  <c r="H77" i="7"/>
  <c r="O77" i="7" s="1"/>
  <c r="I45" i="7"/>
  <c r="P45" i="7" s="1"/>
  <c r="H45" i="7"/>
  <c r="O45" i="7" s="1"/>
  <c r="I29" i="7"/>
  <c r="P29" i="7" s="1"/>
  <c r="H29" i="7"/>
  <c r="O29" i="7" s="1"/>
  <c r="I13" i="7"/>
  <c r="P13" i="7" s="1"/>
  <c r="H13" i="7"/>
  <c r="O13" i="7" s="1"/>
  <c r="I828" i="7"/>
  <c r="P828" i="7" s="1"/>
  <c r="H828" i="7"/>
  <c r="O828" i="7" s="1"/>
  <c r="I764" i="7"/>
  <c r="P764" i="7" s="1"/>
  <c r="H764" i="7"/>
  <c r="O764" i="7" s="1"/>
  <c r="I716" i="7"/>
  <c r="P716" i="7" s="1"/>
  <c r="H716" i="7"/>
  <c r="O716" i="7" s="1"/>
  <c r="H684" i="7"/>
  <c r="O684" i="7" s="1"/>
  <c r="I684" i="7"/>
  <c r="P684" i="7" s="1"/>
  <c r="I652" i="7"/>
  <c r="P652" i="7" s="1"/>
  <c r="H652" i="7"/>
  <c r="O652" i="7" s="1"/>
  <c r="H636" i="7"/>
  <c r="O636" i="7" s="1"/>
  <c r="I636" i="7"/>
  <c r="P636" i="7" s="1"/>
  <c r="I620" i="7"/>
  <c r="P620" i="7" s="1"/>
  <c r="H620" i="7"/>
  <c r="O620" i="7" s="1"/>
  <c r="I604" i="7"/>
  <c r="P604" i="7" s="1"/>
  <c r="H604" i="7"/>
  <c r="O604" i="7" s="1"/>
  <c r="I540" i="7"/>
  <c r="P540" i="7" s="1"/>
  <c r="H540" i="7"/>
  <c r="O540" i="7" s="1"/>
  <c r="I508" i="7"/>
  <c r="P508" i="7" s="1"/>
  <c r="H508" i="7"/>
  <c r="O508" i="7" s="1"/>
  <c r="I492" i="7"/>
  <c r="P492" i="7" s="1"/>
  <c r="H492" i="7"/>
  <c r="O492" i="7" s="1"/>
  <c r="H476" i="7"/>
  <c r="O476" i="7" s="1"/>
  <c r="I476" i="7"/>
  <c r="P476" i="7" s="1"/>
  <c r="I460" i="7"/>
  <c r="P460" i="7" s="1"/>
  <c r="H460" i="7"/>
  <c r="O460" i="7" s="1"/>
  <c r="H444" i="7"/>
  <c r="O444" i="7" s="1"/>
  <c r="I444" i="7"/>
  <c r="P444" i="7" s="1"/>
  <c r="I428" i="7"/>
  <c r="P428" i="7" s="1"/>
  <c r="H428" i="7"/>
  <c r="O428" i="7" s="1"/>
  <c r="I364" i="7"/>
  <c r="P364" i="7" s="1"/>
  <c r="H364" i="7"/>
  <c r="O364" i="7" s="1"/>
  <c r="I348" i="7"/>
  <c r="P348" i="7" s="1"/>
  <c r="H348" i="7"/>
  <c r="O348" i="7" s="1"/>
  <c r="I332" i="7"/>
  <c r="P332" i="7" s="1"/>
  <c r="H332" i="7"/>
  <c r="O332" i="7" s="1"/>
  <c r="I316" i="7"/>
  <c r="P316" i="7" s="1"/>
  <c r="H316" i="7"/>
  <c r="O316" i="7" s="1"/>
  <c r="H300" i="7"/>
  <c r="O300" i="7" s="1"/>
  <c r="I300" i="7"/>
  <c r="P300" i="7" s="1"/>
  <c r="I284" i="7"/>
  <c r="P284" i="7" s="1"/>
  <c r="H284" i="7"/>
  <c r="O284" i="7" s="1"/>
  <c r="I268" i="7"/>
  <c r="P268" i="7" s="1"/>
  <c r="H268" i="7"/>
  <c r="O268" i="7" s="1"/>
  <c r="I252" i="7"/>
  <c r="P252" i="7" s="1"/>
  <c r="H252" i="7"/>
  <c r="O252" i="7" s="1"/>
  <c r="I236" i="7"/>
  <c r="P236" i="7" s="1"/>
  <c r="H236" i="7"/>
  <c r="O236" i="7" s="1"/>
  <c r="H220" i="7"/>
  <c r="O220" i="7" s="1"/>
  <c r="I220" i="7"/>
  <c r="P220" i="7" s="1"/>
  <c r="I204" i="7"/>
  <c r="P204" i="7" s="1"/>
  <c r="H204" i="7"/>
  <c r="O204" i="7" s="1"/>
  <c r="I188" i="7"/>
  <c r="P188" i="7" s="1"/>
  <c r="H188" i="7"/>
  <c r="O188" i="7" s="1"/>
  <c r="H172" i="7"/>
  <c r="O172" i="7" s="1"/>
  <c r="I172" i="7"/>
  <c r="P172" i="7" s="1"/>
  <c r="I156" i="7"/>
  <c r="P156" i="7" s="1"/>
  <c r="H156" i="7"/>
  <c r="O156" i="7" s="1"/>
  <c r="H140" i="7"/>
  <c r="O140" i="7" s="1"/>
  <c r="I140" i="7"/>
  <c r="P140" i="7" s="1"/>
  <c r="I124" i="7"/>
  <c r="P124" i="7" s="1"/>
  <c r="H124" i="7"/>
  <c r="O124" i="7" s="1"/>
  <c r="I108" i="7"/>
  <c r="P108" i="7" s="1"/>
  <c r="H108" i="7"/>
  <c r="O108" i="7" s="1"/>
  <c r="I76" i="7"/>
  <c r="P76" i="7" s="1"/>
  <c r="H76" i="7"/>
  <c r="O76" i="7" s="1"/>
  <c r="I60" i="7"/>
  <c r="P60" i="7" s="1"/>
  <c r="H60" i="7"/>
  <c r="O60" i="7" s="1"/>
  <c r="I12" i="7"/>
  <c r="P12" i="7" s="1"/>
  <c r="H12" i="7"/>
  <c r="O12" i="7" s="1"/>
  <c r="I23" i="7"/>
  <c r="P23" i="7" s="1"/>
  <c r="H23" i="7"/>
  <c r="O23" i="7" s="1"/>
  <c r="I279" i="7"/>
  <c r="P279" i="7" s="1"/>
  <c r="H279" i="7"/>
  <c r="O279" i="7" s="1"/>
  <c r="I585" i="7"/>
  <c r="P585" i="7" s="1"/>
  <c r="H585" i="7"/>
  <c r="O585" i="7" s="1"/>
  <c r="I779" i="7"/>
  <c r="P779" i="7" s="1"/>
  <c r="H779" i="7"/>
  <c r="O779" i="7" s="1"/>
  <c r="I763" i="7"/>
  <c r="P763" i="7" s="1"/>
  <c r="H763" i="7"/>
  <c r="O763" i="7" s="1"/>
  <c r="I731" i="7"/>
  <c r="P731" i="7" s="1"/>
  <c r="H731" i="7"/>
  <c r="O731" i="7" s="1"/>
  <c r="H683" i="7"/>
  <c r="O683" i="7" s="1"/>
  <c r="I683" i="7"/>
  <c r="P683" i="7" s="1"/>
  <c r="H635" i="7"/>
  <c r="O635" i="7" s="1"/>
  <c r="I635" i="7"/>
  <c r="P635" i="7" s="1"/>
  <c r="I619" i="7"/>
  <c r="P619" i="7" s="1"/>
  <c r="H619" i="7"/>
  <c r="O619" i="7" s="1"/>
  <c r="I587" i="7"/>
  <c r="P587" i="7" s="1"/>
  <c r="H587" i="7"/>
  <c r="O587" i="7" s="1"/>
  <c r="I555" i="7"/>
  <c r="P555" i="7" s="1"/>
  <c r="H555" i="7"/>
  <c r="O555" i="7" s="1"/>
  <c r="I523" i="7"/>
  <c r="P523" i="7" s="1"/>
  <c r="H523" i="7"/>
  <c r="O523" i="7" s="1"/>
  <c r="I491" i="7"/>
  <c r="P491" i="7" s="1"/>
  <c r="H491" i="7"/>
  <c r="O491" i="7" s="1"/>
  <c r="I475" i="7"/>
  <c r="P475" i="7" s="1"/>
  <c r="H475" i="7"/>
  <c r="O475" i="7" s="1"/>
  <c r="I427" i="7"/>
  <c r="P427" i="7" s="1"/>
  <c r="H427" i="7"/>
  <c r="O427" i="7" s="1"/>
  <c r="H363" i="7"/>
  <c r="O363" i="7" s="1"/>
  <c r="I363" i="7"/>
  <c r="P363" i="7" s="1"/>
  <c r="I331" i="7"/>
  <c r="P331" i="7" s="1"/>
  <c r="H331" i="7"/>
  <c r="O331" i="7" s="1"/>
  <c r="I315" i="7"/>
  <c r="P315" i="7" s="1"/>
  <c r="H315" i="7"/>
  <c r="O315" i="7" s="1"/>
  <c r="I283" i="7"/>
  <c r="P283" i="7" s="1"/>
  <c r="H283" i="7"/>
  <c r="O283" i="7" s="1"/>
  <c r="I251" i="7"/>
  <c r="P251" i="7" s="1"/>
  <c r="H251" i="7"/>
  <c r="O251" i="7" s="1"/>
  <c r="I219" i="7"/>
  <c r="P219" i="7" s="1"/>
  <c r="H219" i="7"/>
  <c r="O219" i="7" s="1"/>
  <c r="H171" i="7"/>
  <c r="O171" i="7" s="1"/>
  <c r="I171" i="7"/>
  <c r="P171" i="7" s="1"/>
  <c r="H139" i="7"/>
  <c r="O139" i="7" s="1"/>
  <c r="I139" i="7"/>
  <c r="P139" i="7" s="1"/>
  <c r="I27" i="7"/>
  <c r="P27" i="7" s="1"/>
  <c r="H27" i="7"/>
  <c r="O27" i="7" s="1"/>
  <c r="I392" i="7"/>
  <c r="P392" i="7" s="1"/>
  <c r="H392" i="7"/>
  <c r="O392" i="7" s="1"/>
  <c r="H376" i="7"/>
  <c r="O376" i="7" s="1"/>
  <c r="I376" i="7"/>
  <c r="P376" i="7" s="1"/>
  <c r="I360" i="7"/>
  <c r="P360" i="7" s="1"/>
  <c r="H360" i="7"/>
  <c r="O360" i="7" s="1"/>
  <c r="I55" i="7"/>
  <c r="P55" i="7" s="1"/>
  <c r="H55" i="7"/>
  <c r="O55" i="7" s="1"/>
  <c r="I183" i="7"/>
  <c r="P183" i="7" s="1"/>
  <c r="H183" i="7"/>
  <c r="O183" i="7" s="1"/>
  <c r="I311" i="7"/>
  <c r="P311" i="7" s="1"/>
  <c r="H311" i="7"/>
  <c r="O311" i="7" s="1"/>
  <c r="I645" i="7"/>
  <c r="P645" i="7" s="1"/>
  <c r="H645" i="7"/>
  <c r="O645" i="7" s="1"/>
  <c r="I839" i="7"/>
  <c r="P839" i="7" s="1"/>
  <c r="H839" i="7"/>
  <c r="O839" i="7" s="1"/>
  <c r="I823" i="7"/>
  <c r="P823" i="7" s="1"/>
  <c r="H823" i="7"/>
  <c r="O823" i="7" s="1"/>
  <c r="I807" i="7"/>
  <c r="P807" i="7" s="1"/>
  <c r="H807" i="7"/>
  <c r="O807" i="7" s="1"/>
  <c r="I791" i="7"/>
  <c r="P791" i="7" s="1"/>
  <c r="H791" i="7"/>
  <c r="O791" i="7" s="1"/>
  <c r="I775" i="7"/>
  <c r="P775" i="7" s="1"/>
  <c r="H775" i="7"/>
  <c r="O775" i="7" s="1"/>
  <c r="I743" i="7"/>
  <c r="P743" i="7" s="1"/>
  <c r="H743" i="7"/>
  <c r="O743" i="7" s="1"/>
  <c r="I727" i="7"/>
  <c r="P727" i="7" s="1"/>
  <c r="H727" i="7"/>
  <c r="O727" i="7" s="1"/>
  <c r="I711" i="7"/>
  <c r="P711" i="7" s="1"/>
  <c r="H711" i="7"/>
  <c r="O711" i="7" s="1"/>
  <c r="I695" i="7"/>
  <c r="P695" i="7" s="1"/>
  <c r="H695" i="7"/>
  <c r="O695" i="7" s="1"/>
  <c r="I679" i="7"/>
  <c r="P679" i="7" s="1"/>
  <c r="H679" i="7"/>
  <c r="O679" i="7" s="1"/>
  <c r="I663" i="7"/>
  <c r="P663" i="7" s="1"/>
  <c r="H663" i="7"/>
  <c r="O663" i="7" s="1"/>
  <c r="I647" i="7"/>
  <c r="P647" i="7" s="1"/>
  <c r="H647" i="7"/>
  <c r="O647" i="7" s="1"/>
  <c r="I631" i="7"/>
  <c r="P631" i="7" s="1"/>
  <c r="H631" i="7"/>
  <c r="O631" i="7" s="1"/>
  <c r="I599" i="7"/>
  <c r="P599" i="7" s="1"/>
  <c r="H599" i="7"/>
  <c r="O599" i="7" s="1"/>
  <c r="I583" i="7"/>
  <c r="P583" i="7" s="1"/>
  <c r="H583" i="7"/>
  <c r="O583" i="7" s="1"/>
  <c r="I551" i="7"/>
  <c r="P551" i="7" s="1"/>
  <c r="H551" i="7"/>
  <c r="O551" i="7" s="1"/>
  <c r="I535" i="7"/>
  <c r="P535" i="7" s="1"/>
  <c r="H535" i="7"/>
  <c r="O535" i="7" s="1"/>
  <c r="I519" i="7"/>
  <c r="P519" i="7" s="1"/>
  <c r="H519" i="7"/>
  <c r="O519" i="7" s="1"/>
  <c r="I503" i="7"/>
  <c r="P503" i="7" s="1"/>
  <c r="H503" i="7"/>
  <c r="O503" i="7" s="1"/>
  <c r="I487" i="7"/>
  <c r="P487" i="7" s="1"/>
  <c r="H487" i="7"/>
  <c r="O487" i="7" s="1"/>
  <c r="I471" i="7"/>
  <c r="P471" i="7" s="1"/>
  <c r="H471" i="7"/>
  <c r="O471" i="7" s="1"/>
  <c r="I455" i="7"/>
  <c r="P455" i="7" s="1"/>
  <c r="H455" i="7"/>
  <c r="O455" i="7" s="1"/>
  <c r="I439" i="7"/>
  <c r="P439" i="7" s="1"/>
  <c r="H439" i="7"/>
  <c r="O439" i="7" s="1"/>
  <c r="I423" i="7"/>
  <c r="P423" i="7" s="1"/>
  <c r="H423" i="7"/>
  <c r="O423" i="7" s="1"/>
  <c r="I407" i="7"/>
  <c r="P407" i="7" s="1"/>
  <c r="H407" i="7"/>
  <c r="O407" i="7" s="1"/>
  <c r="I391" i="7"/>
  <c r="P391" i="7" s="1"/>
  <c r="H391" i="7"/>
  <c r="O391" i="7" s="1"/>
  <c r="I375" i="7"/>
  <c r="P375" i="7" s="1"/>
  <c r="H375" i="7"/>
  <c r="O375" i="7" s="1"/>
  <c r="I359" i="7"/>
  <c r="P359" i="7" s="1"/>
  <c r="H359" i="7"/>
  <c r="O359" i="7" s="1"/>
  <c r="I343" i="7"/>
  <c r="P343" i="7" s="1"/>
  <c r="H343" i="7"/>
  <c r="O343" i="7" s="1"/>
  <c r="H481" i="7"/>
  <c r="O481" i="7" s="1"/>
  <c r="I481" i="7"/>
  <c r="P481" i="7" s="1"/>
  <c r="I668" i="7"/>
  <c r="P668" i="7" s="1"/>
  <c r="H668" i="7"/>
  <c r="O668" i="7" s="1"/>
  <c r="I783" i="7"/>
  <c r="P783" i="7" s="1"/>
  <c r="H783" i="7"/>
  <c r="O783" i="7" s="1"/>
  <c r="I655" i="7"/>
  <c r="P655" i="7" s="1"/>
  <c r="H655" i="7"/>
  <c r="O655" i="7" s="1"/>
  <c r="I495" i="7"/>
  <c r="P495" i="7" s="1"/>
  <c r="H495" i="7"/>
  <c r="O495" i="7" s="1"/>
  <c r="I319" i="7"/>
  <c r="P319" i="7" s="1"/>
  <c r="H319" i="7"/>
  <c r="O319" i="7" s="1"/>
  <c r="H175" i="7"/>
  <c r="O175" i="7" s="1"/>
  <c r="I175" i="7"/>
  <c r="P175" i="7" s="1"/>
  <c r="I47" i="7"/>
  <c r="P47" i="7" s="1"/>
  <c r="H47" i="7"/>
  <c r="O47" i="7" s="1"/>
  <c r="I814" i="7"/>
  <c r="P814" i="7" s="1"/>
  <c r="H814" i="7"/>
  <c r="O814" i="7" s="1"/>
  <c r="I702" i="7"/>
  <c r="P702" i="7" s="1"/>
  <c r="H702" i="7"/>
  <c r="O702" i="7" s="1"/>
  <c r="I574" i="7"/>
  <c r="P574" i="7" s="1"/>
  <c r="H574" i="7"/>
  <c r="O574" i="7" s="1"/>
  <c r="H478" i="7"/>
  <c r="O478" i="7" s="1"/>
  <c r="I478" i="7"/>
  <c r="P478" i="7" s="1"/>
  <c r="I350" i="7"/>
  <c r="P350" i="7" s="1"/>
  <c r="H350" i="7"/>
  <c r="O350" i="7" s="1"/>
  <c r="I158" i="7"/>
  <c r="P158" i="7" s="1"/>
  <c r="H158" i="7"/>
  <c r="O158" i="7" s="1"/>
  <c r="I46" i="7"/>
  <c r="P46" i="7" s="1"/>
  <c r="H46" i="7"/>
  <c r="O46" i="7" s="1"/>
  <c r="I630" i="7"/>
  <c r="P630" i="7" s="1"/>
  <c r="H630" i="7"/>
  <c r="O630" i="7" s="1"/>
  <c r="H614" i="7"/>
  <c r="O614" i="7" s="1"/>
  <c r="I614" i="7"/>
  <c r="P614" i="7" s="1"/>
  <c r="H598" i="7"/>
  <c r="O598" i="7" s="1"/>
  <c r="I598" i="7"/>
  <c r="P598" i="7" s="1"/>
  <c r="I582" i="7"/>
  <c r="P582" i="7" s="1"/>
  <c r="H582" i="7"/>
  <c r="O582" i="7" s="1"/>
  <c r="I550" i="7"/>
  <c r="P550" i="7" s="1"/>
  <c r="H550" i="7"/>
  <c r="O550" i="7" s="1"/>
  <c r="I534" i="7"/>
  <c r="P534" i="7" s="1"/>
  <c r="H534" i="7"/>
  <c r="O534" i="7" s="1"/>
  <c r="H518" i="7"/>
  <c r="O518" i="7" s="1"/>
  <c r="I518" i="7"/>
  <c r="P518" i="7" s="1"/>
  <c r="H502" i="7"/>
  <c r="O502" i="7" s="1"/>
  <c r="I502" i="7"/>
  <c r="P502" i="7" s="1"/>
  <c r="I486" i="7"/>
  <c r="P486" i="7" s="1"/>
  <c r="H486" i="7"/>
  <c r="O486" i="7" s="1"/>
  <c r="H470" i="7"/>
  <c r="O470" i="7" s="1"/>
  <c r="I470" i="7"/>
  <c r="P470" i="7" s="1"/>
  <c r="I454" i="7"/>
  <c r="P454" i="7" s="1"/>
  <c r="H454" i="7"/>
  <c r="O454" i="7" s="1"/>
  <c r="H438" i="7"/>
  <c r="O438" i="7" s="1"/>
  <c r="I438" i="7"/>
  <c r="P438" i="7" s="1"/>
  <c r="H422" i="7"/>
  <c r="O422" i="7" s="1"/>
  <c r="I422" i="7"/>
  <c r="P422" i="7" s="1"/>
  <c r="H406" i="7"/>
  <c r="O406" i="7" s="1"/>
  <c r="I406" i="7"/>
  <c r="P406" i="7" s="1"/>
  <c r="H390" i="7"/>
  <c r="O390" i="7" s="1"/>
  <c r="I390" i="7"/>
  <c r="P390" i="7" s="1"/>
  <c r="I374" i="7"/>
  <c r="P374" i="7" s="1"/>
  <c r="H374" i="7"/>
  <c r="O374" i="7" s="1"/>
  <c r="H358" i="7"/>
  <c r="O358" i="7" s="1"/>
  <c r="I358" i="7"/>
  <c r="P358" i="7" s="1"/>
  <c r="I342" i="7"/>
  <c r="P342" i="7" s="1"/>
  <c r="H342" i="7"/>
  <c r="O342" i="7" s="1"/>
  <c r="H326" i="7"/>
  <c r="O326" i="7" s="1"/>
  <c r="I326" i="7"/>
  <c r="P326" i="7" s="1"/>
  <c r="I310" i="7"/>
  <c r="P310" i="7" s="1"/>
  <c r="H310" i="7"/>
  <c r="O310" i="7" s="1"/>
  <c r="H294" i="7"/>
  <c r="O294" i="7" s="1"/>
  <c r="I294" i="7"/>
  <c r="P294" i="7" s="1"/>
  <c r="I278" i="7"/>
  <c r="P278" i="7" s="1"/>
  <c r="H278" i="7"/>
  <c r="O278" i="7" s="1"/>
  <c r="H262" i="7"/>
  <c r="O262" i="7" s="1"/>
  <c r="I262" i="7"/>
  <c r="P262" i="7" s="1"/>
  <c r="H246" i="7"/>
  <c r="O246" i="7" s="1"/>
  <c r="I246" i="7"/>
  <c r="P246" i="7" s="1"/>
  <c r="H230" i="7"/>
  <c r="O230" i="7" s="1"/>
  <c r="I230" i="7"/>
  <c r="P230" i="7" s="1"/>
  <c r="H214" i="7"/>
  <c r="O214" i="7" s="1"/>
  <c r="I214" i="7"/>
  <c r="P214" i="7" s="1"/>
  <c r="I198" i="7"/>
  <c r="P198" i="7" s="1"/>
  <c r="H198" i="7"/>
  <c r="O198" i="7" s="1"/>
  <c r="H182" i="7"/>
  <c r="O182" i="7" s="1"/>
  <c r="I182" i="7"/>
  <c r="P182" i="7" s="1"/>
  <c r="H166" i="7"/>
  <c r="O166" i="7" s="1"/>
  <c r="I166" i="7"/>
  <c r="P166" i="7" s="1"/>
  <c r="H150" i="7"/>
  <c r="O150" i="7" s="1"/>
  <c r="I150" i="7"/>
  <c r="P150" i="7" s="1"/>
  <c r="H134" i="7"/>
  <c r="O134" i="7" s="1"/>
  <c r="I134" i="7"/>
  <c r="P134" i="7" s="1"/>
  <c r="I118" i="7"/>
  <c r="R118" i="7" s="1"/>
  <c r="P118" i="7" s="1"/>
  <c r="H102" i="7"/>
  <c r="O102" i="7" s="1"/>
  <c r="I102" i="7"/>
  <c r="P102" i="7" s="1"/>
  <c r="I86" i="7"/>
  <c r="P86" i="7" s="1"/>
  <c r="H86" i="7"/>
  <c r="O86" i="7" s="1"/>
  <c r="I70" i="7"/>
  <c r="P70" i="7" s="1"/>
  <c r="H70" i="7"/>
  <c r="O70" i="7" s="1"/>
  <c r="H54" i="7"/>
  <c r="O54" i="7" s="1"/>
  <c r="I54" i="7"/>
  <c r="P54" i="7" s="1"/>
  <c r="I38" i="7"/>
  <c r="P38" i="7" s="1"/>
  <c r="H38" i="7"/>
  <c r="O38" i="7" s="1"/>
  <c r="I22" i="7"/>
  <c r="P22" i="7" s="1"/>
  <c r="H22" i="7"/>
  <c r="O22" i="7" s="1"/>
  <c r="I71" i="7"/>
  <c r="P71" i="7" s="1"/>
  <c r="H71" i="7"/>
  <c r="O71" i="7" s="1"/>
  <c r="I199" i="7"/>
  <c r="P199" i="7" s="1"/>
  <c r="H199" i="7"/>
  <c r="O199" i="7" s="1"/>
  <c r="I327" i="7"/>
  <c r="P327" i="7" s="1"/>
  <c r="H327" i="7"/>
  <c r="O327" i="7" s="1"/>
  <c r="I698" i="7"/>
  <c r="P698" i="7" s="1"/>
  <c r="H698" i="7"/>
  <c r="O698" i="7" s="1"/>
  <c r="I831" i="7"/>
  <c r="P831" i="7" s="1"/>
  <c r="H831" i="7"/>
  <c r="O831" i="7" s="1"/>
  <c r="I703" i="7"/>
  <c r="P703" i="7" s="1"/>
  <c r="H703" i="7"/>
  <c r="O703" i="7" s="1"/>
  <c r="I575" i="7"/>
  <c r="P575" i="7" s="1"/>
  <c r="H575" i="7"/>
  <c r="O575" i="7" s="1"/>
  <c r="I431" i="7"/>
  <c r="P431" i="7" s="1"/>
  <c r="H431" i="7"/>
  <c r="O431" i="7" s="1"/>
  <c r="I255" i="7"/>
  <c r="P255" i="7" s="1"/>
  <c r="H255" i="7"/>
  <c r="O255" i="7" s="1"/>
  <c r="I31" i="7"/>
  <c r="P31" i="7" s="1"/>
  <c r="H31" i="7"/>
  <c r="O31" i="7" s="1"/>
  <c r="I765" i="7"/>
  <c r="P765" i="7" s="1"/>
  <c r="H765" i="7"/>
  <c r="O765" i="7" s="1"/>
  <c r="I669" i="7"/>
  <c r="P669" i="7" s="1"/>
  <c r="H669" i="7"/>
  <c r="O669" i="7" s="1"/>
  <c r="I605" i="7"/>
  <c r="P605" i="7" s="1"/>
  <c r="H605" i="7"/>
  <c r="O605" i="7" s="1"/>
  <c r="I509" i="7"/>
  <c r="P509" i="7" s="1"/>
  <c r="H509" i="7"/>
  <c r="O509" i="7" s="1"/>
  <c r="I349" i="7"/>
  <c r="P349" i="7" s="1"/>
  <c r="H349" i="7"/>
  <c r="O349" i="7" s="1"/>
  <c r="I780" i="7"/>
  <c r="P780" i="7" s="1"/>
  <c r="H780" i="7"/>
  <c r="O780" i="7" s="1"/>
  <c r="I572" i="7"/>
  <c r="P572" i="7" s="1"/>
  <c r="H572" i="7"/>
  <c r="O572" i="7" s="1"/>
  <c r="H44" i="7"/>
  <c r="O44" i="7" s="1"/>
  <c r="I44" i="7"/>
  <c r="P44" i="7" s="1"/>
  <c r="I107" i="7"/>
  <c r="P107" i="7" s="1"/>
  <c r="H107" i="7"/>
  <c r="O107" i="7" s="1"/>
  <c r="I794" i="7"/>
  <c r="P794" i="7" s="1"/>
  <c r="H794" i="7"/>
  <c r="O794" i="7" s="1"/>
  <c r="H138" i="7"/>
  <c r="O138" i="7" s="1"/>
  <c r="I138" i="7"/>
  <c r="P138" i="7" s="1"/>
  <c r="I808" i="7"/>
  <c r="P808" i="7" s="1"/>
  <c r="H808" i="7"/>
  <c r="O808" i="7" s="1"/>
  <c r="I760" i="7"/>
  <c r="P760" i="7" s="1"/>
  <c r="H760" i="7"/>
  <c r="O760" i="7" s="1"/>
  <c r="I696" i="7"/>
  <c r="P696" i="7" s="1"/>
  <c r="H696" i="7"/>
  <c r="O696" i="7" s="1"/>
  <c r="I648" i="7"/>
  <c r="P648" i="7" s="1"/>
  <c r="H648" i="7"/>
  <c r="O648" i="7" s="1"/>
  <c r="H632" i="7"/>
  <c r="O632" i="7" s="1"/>
  <c r="I632" i="7"/>
  <c r="P632" i="7" s="1"/>
  <c r="I600" i="7"/>
  <c r="P600" i="7" s="1"/>
  <c r="H600" i="7"/>
  <c r="O600" i="7" s="1"/>
  <c r="I584" i="7"/>
  <c r="P584" i="7" s="1"/>
  <c r="H584" i="7"/>
  <c r="O584" i="7" s="1"/>
  <c r="I568" i="7"/>
  <c r="P568" i="7" s="1"/>
  <c r="H568" i="7"/>
  <c r="O568" i="7" s="1"/>
  <c r="I552" i="7"/>
  <c r="P552" i="7" s="1"/>
  <c r="H552" i="7"/>
  <c r="O552" i="7" s="1"/>
  <c r="I536" i="7"/>
  <c r="P536" i="7" s="1"/>
  <c r="H536" i="7"/>
  <c r="O536" i="7" s="1"/>
  <c r="I520" i="7"/>
  <c r="P520" i="7" s="1"/>
  <c r="H520" i="7"/>
  <c r="O520" i="7" s="1"/>
  <c r="I504" i="7"/>
  <c r="P504" i="7" s="1"/>
  <c r="H504" i="7"/>
  <c r="O504" i="7" s="1"/>
  <c r="H488" i="7"/>
  <c r="O488" i="7" s="1"/>
  <c r="I488" i="7"/>
  <c r="P488" i="7" s="1"/>
  <c r="I472" i="7"/>
  <c r="P472" i="7" s="1"/>
  <c r="H472" i="7"/>
  <c r="O472" i="7" s="1"/>
  <c r="I456" i="7"/>
  <c r="P456" i="7" s="1"/>
  <c r="H456" i="7"/>
  <c r="O456" i="7" s="1"/>
  <c r="I440" i="7"/>
  <c r="R440" i="7" s="1"/>
  <c r="P440" i="7" s="1"/>
  <c r="H440" i="7"/>
  <c r="Q440" i="7" s="1"/>
  <c r="O440" i="7" s="1"/>
  <c r="I424" i="7"/>
  <c r="P424" i="7" s="1"/>
  <c r="H424" i="7"/>
  <c r="O424" i="7" s="1"/>
  <c r="H838" i="7"/>
  <c r="O838" i="7" s="1"/>
  <c r="I838" i="7"/>
  <c r="P838" i="7" s="1"/>
  <c r="H822" i="7"/>
  <c r="O822" i="7" s="1"/>
  <c r="I822" i="7"/>
  <c r="P822" i="7" s="1"/>
  <c r="I806" i="7"/>
  <c r="P806" i="7" s="1"/>
  <c r="H806" i="7"/>
  <c r="O806" i="7" s="1"/>
  <c r="I790" i="7"/>
  <c r="P790" i="7" s="1"/>
  <c r="H790" i="7"/>
  <c r="O790" i="7" s="1"/>
  <c r="I774" i="7"/>
  <c r="P774" i="7" s="1"/>
  <c r="H774" i="7"/>
  <c r="O774" i="7" s="1"/>
  <c r="I742" i="7"/>
  <c r="P742" i="7" s="1"/>
  <c r="H742" i="7"/>
  <c r="O742" i="7" s="1"/>
  <c r="H726" i="7"/>
  <c r="O726" i="7" s="1"/>
  <c r="I726" i="7"/>
  <c r="P726" i="7" s="1"/>
  <c r="I710" i="7"/>
  <c r="P710" i="7" s="1"/>
  <c r="H710" i="7"/>
  <c r="O710" i="7" s="1"/>
  <c r="I694" i="7"/>
  <c r="P694" i="7" s="1"/>
  <c r="H694" i="7"/>
  <c r="O694" i="7" s="1"/>
  <c r="I678" i="7"/>
  <c r="P678" i="7" s="1"/>
  <c r="H678" i="7"/>
  <c r="O678" i="7" s="1"/>
  <c r="I662" i="7"/>
  <c r="P662" i="7" s="1"/>
  <c r="H662" i="7"/>
  <c r="O662" i="7" s="1"/>
  <c r="I837" i="7"/>
  <c r="P837" i="7" s="1"/>
  <c r="H837" i="7"/>
  <c r="O837" i="7" s="1"/>
  <c r="I821" i="7"/>
  <c r="P821" i="7" s="1"/>
  <c r="H821" i="7"/>
  <c r="O821" i="7" s="1"/>
  <c r="I805" i="7"/>
  <c r="P805" i="7" s="1"/>
  <c r="H805" i="7"/>
  <c r="O805" i="7" s="1"/>
  <c r="I773" i="7"/>
  <c r="P773" i="7" s="1"/>
  <c r="H773" i="7"/>
  <c r="O773" i="7" s="1"/>
  <c r="I757" i="7"/>
  <c r="P757" i="7" s="1"/>
  <c r="H757" i="7"/>
  <c r="O757" i="7" s="1"/>
  <c r="I741" i="7"/>
  <c r="P741" i="7" s="1"/>
  <c r="H741" i="7"/>
  <c r="O741" i="7" s="1"/>
  <c r="I725" i="7"/>
  <c r="P725" i="7" s="1"/>
  <c r="H725" i="7"/>
  <c r="O725" i="7" s="1"/>
  <c r="I709" i="7"/>
  <c r="P709" i="7" s="1"/>
  <c r="H709" i="7"/>
  <c r="O709" i="7" s="1"/>
  <c r="I693" i="7"/>
  <c r="P693" i="7" s="1"/>
  <c r="H693" i="7"/>
  <c r="O693" i="7" s="1"/>
  <c r="I677" i="7"/>
  <c r="P677" i="7" s="1"/>
  <c r="H677" i="7"/>
  <c r="O677" i="7" s="1"/>
  <c r="I661" i="7"/>
  <c r="P661" i="7" s="1"/>
  <c r="H661" i="7"/>
  <c r="O661" i="7" s="1"/>
  <c r="I629" i="7"/>
  <c r="P629" i="7" s="1"/>
  <c r="H629" i="7"/>
  <c r="O629" i="7" s="1"/>
  <c r="I613" i="7"/>
  <c r="P613" i="7" s="1"/>
  <c r="H613" i="7"/>
  <c r="O613" i="7" s="1"/>
  <c r="H597" i="7"/>
  <c r="O597" i="7" s="1"/>
  <c r="I597" i="7"/>
  <c r="P597" i="7" s="1"/>
  <c r="I581" i="7"/>
  <c r="P581" i="7" s="1"/>
  <c r="H581" i="7"/>
  <c r="O581" i="7" s="1"/>
  <c r="H565" i="7"/>
  <c r="O565" i="7" s="1"/>
  <c r="I565" i="7"/>
  <c r="P565" i="7" s="1"/>
  <c r="I517" i="7"/>
  <c r="P517" i="7" s="1"/>
  <c r="H517" i="7"/>
  <c r="O517" i="7" s="1"/>
  <c r="H501" i="7"/>
  <c r="O501" i="7" s="1"/>
  <c r="I501" i="7"/>
  <c r="P501" i="7" s="1"/>
  <c r="H485" i="7"/>
  <c r="O485" i="7" s="1"/>
  <c r="I485" i="7"/>
  <c r="P485" i="7" s="1"/>
  <c r="I469" i="7"/>
  <c r="P469" i="7" s="1"/>
  <c r="H469" i="7"/>
  <c r="O469" i="7" s="1"/>
  <c r="H453" i="7"/>
  <c r="O453" i="7" s="1"/>
  <c r="I453" i="7"/>
  <c r="P453" i="7" s="1"/>
  <c r="I437" i="7"/>
  <c r="P437" i="7" s="1"/>
  <c r="H437" i="7"/>
  <c r="O437" i="7" s="1"/>
  <c r="H421" i="7"/>
  <c r="O421" i="7" s="1"/>
  <c r="I421" i="7"/>
  <c r="P421" i="7" s="1"/>
  <c r="H405" i="7"/>
  <c r="O405" i="7" s="1"/>
  <c r="I405" i="7"/>
  <c r="P405" i="7" s="1"/>
  <c r="H389" i="7"/>
  <c r="O389" i="7" s="1"/>
  <c r="I389" i="7"/>
  <c r="P389" i="7" s="1"/>
  <c r="H373" i="7"/>
  <c r="O373" i="7" s="1"/>
  <c r="I373" i="7"/>
  <c r="P373" i="7" s="1"/>
  <c r="I357" i="7"/>
  <c r="P357" i="7" s="1"/>
  <c r="H357" i="7"/>
  <c r="O357" i="7" s="1"/>
  <c r="H341" i="7"/>
  <c r="O341" i="7" s="1"/>
  <c r="I341" i="7"/>
  <c r="P341" i="7" s="1"/>
  <c r="I325" i="7"/>
  <c r="P325" i="7" s="1"/>
  <c r="H325" i="7"/>
  <c r="O325" i="7" s="1"/>
  <c r="I309" i="7"/>
  <c r="P309" i="7" s="1"/>
  <c r="H309" i="7"/>
  <c r="O309" i="7" s="1"/>
  <c r="H293" i="7"/>
  <c r="O293" i="7" s="1"/>
  <c r="I293" i="7"/>
  <c r="P293" i="7" s="1"/>
  <c r="I277" i="7"/>
  <c r="P277" i="7" s="1"/>
  <c r="H277" i="7"/>
  <c r="O277" i="7" s="1"/>
  <c r="I261" i="7"/>
  <c r="P261" i="7" s="1"/>
  <c r="H261" i="7"/>
  <c r="O261" i="7" s="1"/>
  <c r="H245" i="7"/>
  <c r="O245" i="7" s="1"/>
  <c r="I245" i="7"/>
  <c r="P245" i="7" s="1"/>
  <c r="H229" i="7"/>
  <c r="O229" i="7" s="1"/>
  <c r="I229" i="7"/>
  <c r="P229" i="7" s="1"/>
  <c r="H213" i="7"/>
  <c r="O213" i="7" s="1"/>
  <c r="I213" i="7"/>
  <c r="P213" i="7" s="1"/>
  <c r="H197" i="7"/>
  <c r="O197" i="7" s="1"/>
  <c r="I197" i="7"/>
  <c r="P197" i="7" s="1"/>
  <c r="I181" i="7"/>
  <c r="P181" i="7" s="1"/>
  <c r="H181" i="7"/>
  <c r="O181" i="7" s="1"/>
  <c r="H165" i="7"/>
  <c r="O165" i="7" s="1"/>
  <c r="I165" i="7"/>
  <c r="P165" i="7" s="1"/>
  <c r="H149" i="7"/>
  <c r="O149" i="7" s="1"/>
  <c r="I149" i="7"/>
  <c r="P149" i="7" s="1"/>
  <c r="H133" i="7"/>
  <c r="O133" i="7" s="1"/>
  <c r="I133" i="7"/>
  <c r="P133" i="7" s="1"/>
  <c r="H117" i="7"/>
  <c r="O117" i="7" s="1"/>
  <c r="I117" i="7"/>
  <c r="P117" i="7" s="1"/>
  <c r="I101" i="7"/>
  <c r="P101" i="7" s="1"/>
  <c r="H101" i="7"/>
  <c r="O101" i="7" s="1"/>
  <c r="H85" i="7"/>
  <c r="O85" i="7" s="1"/>
  <c r="I85" i="7"/>
  <c r="P85" i="7" s="1"/>
  <c r="I69" i="7"/>
  <c r="P69" i="7" s="1"/>
  <c r="H69" i="7"/>
  <c r="O69" i="7" s="1"/>
  <c r="H53" i="7"/>
  <c r="O53" i="7" s="1"/>
  <c r="I53" i="7"/>
  <c r="P53" i="7" s="1"/>
  <c r="I37" i="7"/>
  <c r="P37" i="7" s="1"/>
  <c r="H37" i="7"/>
  <c r="O37" i="7" s="1"/>
  <c r="I21" i="7"/>
  <c r="P21" i="7" s="1"/>
  <c r="H21" i="7"/>
  <c r="O21" i="7" s="1"/>
  <c r="I498" i="7"/>
  <c r="P498" i="7" s="1"/>
  <c r="H498" i="7"/>
  <c r="O498" i="7" s="1"/>
  <c r="I815" i="7"/>
  <c r="R815" i="7" s="1"/>
  <c r="P815" i="7" s="1"/>
  <c r="H815" i="7"/>
  <c r="Q815" i="7" s="1"/>
  <c r="O815" i="7" s="1"/>
  <c r="I767" i="7"/>
  <c r="P767" i="7" s="1"/>
  <c r="H767" i="7"/>
  <c r="O767" i="7" s="1"/>
  <c r="H687" i="7"/>
  <c r="O687" i="7" s="1"/>
  <c r="I687" i="7"/>
  <c r="P687" i="7" s="1"/>
  <c r="I607" i="7"/>
  <c r="P607" i="7" s="1"/>
  <c r="H607" i="7"/>
  <c r="O607" i="7" s="1"/>
  <c r="I543" i="7"/>
  <c r="P543" i="7" s="1"/>
  <c r="H543" i="7"/>
  <c r="O543" i="7" s="1"/>
  <c r="I463" i="7"/>
  <c r="P463" i="7" s="1"/>
  <c r="H463" i="7"/>
  <c r="O463" i="7" s="1"/>
  <c r="I383" i="7"/>
  <c r="P383" i="7" s="1"/>
  <c r="H383" i="7"/>
  <c r="O383" i="7" s="1"/>
  <c r="I303" i="7"/>
  <c r="P303" i="7" s="1"/>
  <c r="H303" i="7"/>
  <c r="O303" i="7" s="1"/>
  <c r="H223" i="7"/>
  <c r="O223" i="7" s="1"/>
  <c r="I223" i="7"/>
  <c r="P223" i="7" s="1"/>
  <c r="I159" i="7"/>
  <c r="P159" i="7" s="1"/>
  <c r="H159" i="7"/>
  <c r="O159" i="7" s="1"/>
  <c r="I111" i="7"/>
  <c r="P111" i="7" s="1"/>
  <c r="H111" i="7"/>
  <c r="O111" i="7" s="1"/>
  <c r="I63" i="7"/>
  <c r="P63" i="7" s="1"/>
  <c r="H63" i="7"/>
  <c r="O63" i="7" s="1"/>
  <c r="I15" i="7"/>
  <c r="P15" i="7" s="1"/>
  <c r="H15" i="7"/>
  <c r="O15" i="7" s="1"/>
  <c r="I782" i="7"/>
  <c r="P782" i="7" s="1"/>
  <c r="H782" i="7"/>
  <c r="O782" i="7" s="1"/>
  <c r="H718" i="7"/>
  <c r="O718" i="7" s="1"/>
  <c r="I718" i="7"/>
  <c r="P718" i="7" s="1"/>
  <c r="I670" i="7"/>
  <c r="P670" i="7" s="1"/>
  <c r="H670" i="7"/>
  <c r="O670" i="7" s="1"/>
  <c r="I606" i="7"/>
  <c r="P606" i="7" s="1"/>
  <c r="H606" i="7"/>
  <c r="O606" i="7" s="1"/>
  <c r="I542" i="7"/>
  <c r="P542" i="7" s="1"/>
  <c r="H542" i="7"/>
  <c r="O542" i="7" s="1"/>
  <c r="I494" i="7"/>
  <c r="P494" i="7" s="1"/>
  <c r="H494" i="7"/>
  <c r="O494" i="7" s="1"/>
  <c r="I430" i="7"/>
  <c r="P430" i="7" s="1"/>
  <c r="H430" i="7"/>
  <c r="O430" i="7" s="1"/>
  <c r="I366" i="7"/>
  <c r="P366" i="7" s="1"/>
  <c r="H366" i="7"/>
  <c r="O366" i="7" s="1"/>
  <c r="I286" i="7"/>
  <c r="P286" i="7" s="1"/>
  <c r="H286" i="7"/>
  <c r="O286" i="7" s="1"/>
  <c r="I206" i="7"/>
  <c r="P206" i="7" s="1"/>
  <c r="H206" i="7"/>
  <c r="O206" i="7" s="1"/>
  <c r="I151" i="7"/>
  <c r="P151" i="7" s="1"/>
  <c r="H151" i="7"/>
  <c r="O151" i="7" s="1"/>
  <c r="H412" i="7"/>
  <c r="O412" i="7" s="1"/>
  <c r="I412" i="7"/>
  <c r="P412" i="7" s="1"/>
  <c r="H841" i="7"/>
  <c r="Q841" i="7" s="1"/>
  <c r="O841" i="7" s="1"/>
  <c r="I841" i="7"/>
  <c r="R841" i="7" s="1"/>
  <c r="P841" i="7" s="1"/>
  <c r="H795" i="7"/>
  <c r="O795" i="7" s="1"/>
  <c r="I795" i="7"/>
  <c r="P795" i="7" s="1"/>
  <c r="I747" i="7"/>
  <c r="P747" i="7" s="1"/>
  <c r="H747" i="7"/>
  <c r="O747" i="7" s="1"/>
  <c r="H715" i="7"/>
  <c r="O715" i="7" s="1"/>
  <c r="I715" i="7"/>
  <c r="P715" i="7" s="1"/>
  <c r="H651" i="7"/>
  <c r="O651" i="7" s="1"/>
  <c r="I651" i="7"/>
  <c r="P651" i="7" s="1"/>
  <c r="I603" i="7"/>
  <c r="P603" i="7" s="1"/>
  <c r="H603" i="7"/>
  <c r="O603" i="7" s="1"/>
  <c r="I571" i="7"/>
  <c r="P571" i="7" s="1"/>
  <c r="H571" i="7"/>
  <c r="O571" i="7" s="1"/>
  <c r="I539" i="7"/>
  <c r="P539" i="7" s="1"/>
  <c r="H539" i="7"/>
  <c r="O539" i="7" s="1"/>
  <c r="I507" i="7"/>
  <c r="P507" i="7" s="1"/>
  <c r="H507" i="7"/>
  <c r="O507" i="7" s="1"/>
  <c r="H459" i="7"/>
  <c r="O459" i="7" s="1"/>
  <c r="I459" i="7"/>
  <c r="P459" i="7" s="1"/>
  <c r="H411" i="7"/>
  <c r="O411" i="7" s="1"/>
  <c r="I411" i="7"/>
  <c r="P411" i="7" s="1"/>
  <c r="I347" i="7"/>
  <c r="P347" i="7" s="1"/>
  <c r="H347" i="7"/>
  <c r="O347" i="7" s="1"/>
  <c r="I299" i="7"/>
  <c r="P299" i="7" s="1"/>
  <c r="H299" i="7"/>
  <c r="O299" i="7" s="1"/>
  <c r="I267" i="7"/>
  <c r="P267" i="7" s="1"/>
  <c r="H267" i="7"/>
  <c r="O267" i="7" s="1"/>
  <c r="I235" i="7"/>
  <c r="P235" i="7" s="1"/>
  <c r="H235" i="7"/>
  <c r="O235" i="7" s="1"/>
  <c r="I203" i="7"/>
  <c r="P203" i="7" s="1"/>
  <c r="H203" i="7"/>
  <c r="O203" i="7" s="1"/>
  <c r="I187" i="7"/>
  <c r="P187" i="7" s="1"/>
  <c r="H187" i="7"/>
  <c r="O187" i="7" s="1"/>
  <c r="I155" i="7"/>
  <c r="P155" i="7" s="1"/>
  <c r="H155" i="7"/>
  <c r="O155" i="7" s="1"/>
  <c r="I123" i="7"/>
  <c r="P123" i="7" s="1"/>
  <c r="H123" i="7"/>
  <c r="O123" i="7" s="1"/>
  <c r="I91" i="7"/>
  <c r="P91" i="7" s="1"/>
  <c r="H91" i="7"/>
  <c r="O91" i="7" s="1"/>
  <c r="I59" i="7"/>
  <c r="P59" i="7" s="1"/>
  <c r="H59" i="7"/>
  <c r="O59" i="7" s="1"/>
  <c r="I43" i="7"/>
  <c r="P43" i="7" s="1"/>
  <c r="H43" i="7"/>
  <c r="O43" i="7" s="1"/>
  <c r="I11" i="7"/>
  <c r="P11" i="7" s="1"/>
  <c r="H11" i="7"/>
  <c r="O11" i="7" s="1"/>
  <c r="I429" i="7"/>
  <c r="P429" i="7" s="1"/>
  <c r="H429" i="7"/>
  <c r="O429" i="7" s="1"/>
  <c r="I810" i="7"/>
  <c r="P810" i="7" s="1"/>
  <c r="H810" i="7"/>
  <c r="O810" i="7" s="1"/>
  <c r="I762" i="7"/>
  <c r="P762" i="7" s="1"/>
  <c r="H762" i="7"/>
  <c r="O762" i="7" s="1"/>
  <c r="I730" i="7"/>
  <c r="P730" i="7" s="1"/>
  <c r="H730" i="7"/>
  <c r="O730" i="7" s="1"/>
  <c r="I682" i="7"/>
  <c r="P682" i="7" s="1"/>
  <c r="H682" i="7"/>
  <c r="O682" i="7" s="1"/>
  <c r="H650" i="7"/>
  <c r="O650" i="7" s="1"/>
  <c r="I650" i="7"/>
  <c r="P650" i="7" s="1"/>
  <c r="I618" i="7"/>
  <c r="P618" i="7" s="1"/>
  <c r="H618" i="7"/>
  <c r="O618" i="7" s="1"/>
  <c r="I570" i="7"/>
  <c r="P570" i="7" s="1"/>
  <c r="H570" i="7"/>
  <c r="O570" i="7" s="1"/>
  <c r="I538" i="7"/>
  <c r="P538" i="7" s="1"/>
  <c r="H538" i="7"/>
  <c r="O538" i="7" s="1"/>
  <c r="I506" i="7"/>
  <c r="P506" i="7" s="1"/>
  <c r="H506" i="7"/>
  <c r="O506" i="7" s="1"/>
  <c r="I474" i="7"/>
  <c r="P474" i="7" s="1"/>
  <c r="H474" i="7"/>
  <c r="O474" i="7" s="1"/>
  <c r="I442" i="7"/>
  <c r="P442" i="7" s="1"/>
  <c r="H442" i="7"/>
  <c r="O442" i="7" s="1"/>
  <c r="H410" i="7"/>
  <c r="O410" i="7" s="1"/>
  <c r="I410" i="7"/>
  <c r="P410" i="7" s="1"/>
  <c r="I346" i="7"/>
  <c r="P346" i="7" s="1"/>
  <c r="H346" i="7"/>
  <c r="O346" i="7" s="1"/>
  <c r="I314" i="7"/>
  <c r="P314" i="7" s="1"/>
  <c r="H314" i="7"/>
  <c r="O314" i="7" s="1"/>
  <c r="I282" i="7"/>
  <c r="P282" i="7" s="1"/>
  <c r="H282" i="7"/>
  <c r="O282" i="7" s="1"/>
  <c r="I250" i="7"/>
  <c r="P250" i="7" s="1"/>
  <c r="H250" i="7"/>
  <c r="O250" i="7" s="1"/>
  <c r="I218" i="7"/>
  <c r="P218" i="7" s="1"/>
  <c r="H218" i="7"/>
  <c r="O218" i="7" s="1"/>
  <c r="H186" i="7"/>
  <c r="O186" i="7" s="1"/>
  <c r="I186" i="7"/>
  <c r="P186" i="7" s="1"/>
  <c r="I58" i="7"/>
  <c r="P58" i="7" s="1"/>
  <c r="H58" i="7"/>
  <c r="O58" i="7" s="1"/>
  <c r="H840" i="7"/>
  <c r="O840" i="7" s="1"/>
  <c r="I840" i="7"/>
  <c r="P840" i="7" s="1"/>
  <c r="I792" i="7"/>
  <c r="P792" i="7" s="1"/>
  <c r="H792" i="7"/>
  <c r="O792" i="7" s="1"/>
  <c r="H744" i="7"/>
  <c r="O744" i="7" s="1"/>
  <c r="I744" i="7"/>
  <c r="P744" i="7" s="1"/>
  <c r="H664" i="7"/>
  <c r="O664" i="7" s="1"/>
  <c r="I664" i="7"/>
  <c r="P664" i="7" s="1"/>
  <c r="I548" i="7"/>
  <c r="P548" i="7" s="1"/>
  <c r="H548" i="7"/>
  <c r="O548" i="7" s="1"/>
  <c r="H468" i="7"/>
  <c r="O468" i="7" s="1"/>
  <c r="I468" i="7"/>
  <c r="P468" i="7" s="1"/>
  <c r="I420" i="7"/>
  <c r="P420" i="7" s="1"/>
  <c r="H420" i="7"/>
  <c r="O420" i="7" s="1"/>
  <c r="H388" i="7"/>
  <c r="O388" i="7" s="1"/>
  <c r="I388" i="7"/>
  <c r="P388" i="7" s="1"/>
  <c r="I340" i="7"/>
  <c r="P340" i="7" s="1"/>
  <c r="H340" i="7"/>
  <c r="O340" i="7" s="1"/>
  <c r="H292" i="7"/>
  <c r="O292" i="7" s="1"/>
  <c r="I292" i="7"/>
  <c r="P292" i="7" s="1"/>
  <c r="I276" i="7"/>
  <c r="P276" i="7" s="1"/>
  <c r="H276" i="7"/>
  <c r="O276" i="7" s="1"/>
  <c r="I244" i="7"/>
  <c r="P244" i="7" s="1"/>
  <c r="H244" i="7"/>
  <c r="O244" i="7" s="1"/>
  <c r="H228" i="7"/>
  <c r="O228" i="7" s="1"/>
  <c r="I228" i="7"/>
  <c r="P228" i="7" s="1"/>
  <c r="H212" i="7"/>
  <c r="O212" i="7" s="1"/>
  <c r="I212" i="7"/>
  <c r="P212" i="7" s="1"/>
  <c r="H196" i="7"/>
  <c r="O196" i="7" s="1"/>
  <c r="I196" i="7"/>
  <c r="P196" i="7" s="1"/>
  <c r="I164" i="7"/>
  <c r="R164" i="7" s="1"/>
  <c r="P164" i="7" s="1"/>
  <c r="H164" i="7"/>
  <c r="Q164" i="7" s="1"/>
  <c r="O164" i="7" s="1"/>
  <c r="H148" i="7"/>
  <c r="O148" i="7" s="1"/>
  <c r="I148" i="7"/>
  <c r="P148" i="7" s="1"/>
  <c r="H116" i="7"/>
  <c r="O116" i="7" s="1"/>
  <c r="I116" i="7"/>
  <c r="P116" i="7" s="1"/>
  <c r="H100" i="7"/>
  <c r="O100" i="7" s="1"/>
  <c r="I100" i="7"/>
  <c r="P100" i="7" s="1"/>
  <c r="I84" i="7"/>
  <c r="P84" i="7" s="1"/>
  <c r="H84" i="7"/>
  <c r="O84" i="7" s="1"/>
  <c r="H68" i="7"/>
  <c r="O68" i="7" s="1"/>
  <c r="I68" i="7"/>
  <c r="P68" i="7" s="1"/>
  <c r="H52" i="7"/>
  <c r="O52" i="7" s="1"/>
  <c r="I52" i="7"/>
  <c r="P52" i="7" s="1"/>
  <c r="I36" i="7"/>
  <c r="P36" i="7" s="1"/>
  <c r="H36" i="7"/>
  <c r="O36" i="7" s="1"/>
  <c r="I20" i="7"/>
  <c r="P20" i="7" s="1"/>
  <c r="H20" i="7"/>
  <c r="O20" i="7" s="1"/>
  <c r="I87" i="7"/>
  <c r="P87" i="7" s="1"/>
  <c r="H87" i="7"/>
  <c r="O87" i="7" s="1"/>
  <c r="I215" i="7"/>
  <c r="P215" i="7" s="1"/>
  <c r="H215" i="7"/>
  <c r="O215" i="7" s="1"/>
  <c r="I344" i="7"/>
  <c r="P344" i="7" s="1"/>
  <c r="H344" i="7"/>
  <c r="O344" i="7" s="1"/>
  <c r="I728" i="7"/>
  <c r="P728" i="7" s="1"/>
  <c r="H728" i="7"/>
  <c r="O728" i="7" s="1"/>
  <c r="I766" i="7"/>
  <c r="P766" i="7" s="1"/>
  <c r="H61" i="7"/>
  <c r="O61" i="7" s="1"/>
  <c r="I61" i="7"/>
  <c r="P61" i="7" s="1"/>
  <c r="I380" i="7"/>
  <c r="P380" i="7" s="1"/>
  <c r="H380" i="7"/>
  <c r="O380" i="7" s="1"/>
  <c r="I500" i="7"/>
  <c r="P500" i="7" s="1"/>
  <c r="H500" i="7"/>
  <c r="O500" i="7" s="1"/>
  <c r="I452" i="7"/>
  <c r="P452" i="7" s="1"/>
  <c r="H452" i="7"/>
  <c r="O452" i="7" s="1"/>
  <c r="H404" i="7"/>
  <c r="O404" i="7" s="1"/>
  <c r="I404" i="7"/>
  <c r="P404" i="7" s="1"/>
  <c r="H356" i="7"/>
  <c r="O356" i="7" s="1"/>
  <c r="I356" i="7"/>
  <c r="P356" i="7" s="1"/>
  <c r="H324" i="7"/>
  <c r="O324" i="7" s="1"/>
  <c r="I324" i="7"/>
  <c r="P324" i="7" s="1"/>
  <c r="I260" i="7"/>
  <c r="P260" i="7" s="1"/>
  <c r="H260" i="7"/>
  <c r="O260" i="7" s="1"/>
  <c r="H180" i="7"/>
  <c r="O180" i="7" s="1"/>
  <c r="I180" i="7"/>
  <c r="P180" i="7" s="1"/>
  <c r="I835" i="7"/>
  <c r="P835" i="7" s="1"/>
  <c r="H835" i="7"/>
  <c r="O835" i="7" s="1"/>
  <c r="I819" i="7"/>
  <c r="P819" i="7" s="1"/>
  <c r="H819" i="7"/>
  <c r="O819" i="7" s="1"/>
  <c r="I803" i="7"/>
  <c r="P803" i="7" s="1"/>
  <c r="H803" i="7"/>
  <c r="O803" i="7" s="1"/>
  <c r="I787" i="7"/>
  <c r="P787" i="7" s="1"/>
  <c r="H787" i="7"/>
  <c r="O787" i="7" s="1"/>
  <c r="I771" i="7"/>
  <c r="P771" i="7" s="1"/>
  <c r="H771" i="7"/>
  <c r="O771" i="7" s="1"/>
  <c r="H755" i="7"/>
  <c r="O755" i="7" s="1"/>
  <c r="I755" i="7"/>
  <c r="P755" i="7" s="1"/>
  <c r="I739" i="7"/>
  <c r="P739" i="7" s="1"/>
  <c r="H739" i="7"/>
  <c r="O739" i="7" s="1"/>
  <c r="I723" i="7"/>
  <c r="P723" i="7" s="1"/>
  <c r="H723" i="7"/>
  <c r="O723" i="7" s="1"/>
  <c r="H563" i="7"/>
  <c r="O563" i="7" s="1"/>
  <c r="I563" i="7"/>
  <c r="P563" i="7" s="1"/>
  <c r="I547" i="7"/>
  <c r="P547" i="7" s="1"/>
  <c r="H547" i="7"/>
  <c r="O547" i="7" s="1"/>
  <c r="H531" i="7"/>
  <c r="O531" i="7" s="1"/>
  <c r="I531" i="7"/>
  <c r="P531" i="7" s="1"/>
  <c r="H483" i="7"/>
  <c r="O483" i="7" s="1"/>
  <c r="I483" i="7"/>
  <c r="P483" i="7" s="1"/>
  <c r="H467" i="7"/>
  <c r="O467" i="7" s="1"/>
  <c r="I467" i="7"/>
  <c r="P467" i="7" s="1"/>
  <c r="H451" i="7"/>
  <c r="O451" i="7" s="1"/>
  <c r="I451" i="7"/>
  <c r="P451" i="7" s="1"/>
  <c r="H435" i="7"/>
  <c r="O435" i="7" s="1"/>
  <c r="I435" i="7"/>
  <c r="P435" i="7" s="1"/>
  <c r="H419" i="7"/>
  <c r="O419" i="7" s="1"/>
  <c r="I419" i="7"/>
  <c r="P419" i="7" s="1"/>
  <c r="H403" i="7"/>
  <c r="O403" i="7" s="1"/>
  <c r="I403" i="7"/>
  <c r="P403" i="7" s="1"/>
  <c r="H387" i="7"/>
  <c r="O387" i="7" s="1"/>
  <c r="I387" i="7"/>
  <c r="P387" i="7" s="1"/>
  <c r="H371" i="7"/>
  <c r="O371" i="7" s="1"/>
  <c r="I371" i="7"/>
  <c r="P371" i="7" s="1"/>
  <c r="H355" i="7"/>
  <c r="O355" i="7" s="1"/>
  <c r="I355" i="7"/>
  <c r="P355" i="7" s="1"/>
  <c r="H339" i="7"/>
  <c r="O339" i="7" s="1"/>
  <c r="I339" i="7"/>
  <c r="P339" i="7" s="1"/>
  <c r="H323" i="7"/>
  <c r="O323" i="7" s="1"/>
  <c r="I323" i="7"/>
  <c r="P323" i="7" s="1"/>
  <c r="H307" i="7"/>
  <c r="O307" i="7" s="1"/>
  <c r="I307" i="7"/>
  <c r="P307" i="7" s="1"/>
  <c r="H291" i="7"/>
  <c r="O291" i="7" s="1"/>
  <c r="I291" i="7"/>
  <c r="P291" i="7" s="1"/>
  <c r="H275" i="7"/>
  <c r="O275" i="7" s="1"/>
  <c r="I275" i="7"/>
  <c r="P275" i="7" s="1"/>
  <c r="H259" i="7"/>
  <c r="O259" i="7" s="1"/>
  <c r="I259" i="7"/>
  <c r="P259" i="7" s="1"/>
  <c r="H243" i="7"/>
  <c r="O243" i="7" s="1"/>
  <c r="I243" i="7"/>
  <c r="P243" i="7" s="1"/>
  <c r="H227" i="7"/>
  <c r="O227" i="7" s="1"/>
  <c r="I227" i="7"/>
  <c r="P227" i="7" s="1"/>
  <c r="H211" i="7"/>
  <c r="O211" i="7" s="1"/>
  <c r="I211" i="7"/>
  <c r="P211" i="7" s="1"/>
  <c r="H195" i="7"/>
  <c r="O195" i="7" s="1"/>
  <c r="I195" i="7"/>
  <c r="P195" i="7" s="1"/>
  <c r="H179" i="7"/>
  <c r="O179" i="7" s="1"/>
  <c r="I179" i="7"/>
  <c r="P179" i="7" s="1"/>
  <c r="H163" i="7"/>
  <c r="O163" i="7" s="1"/>
  <c r="I163" i="7"/>
  <c r="P163" i="7" s="1"/>
  <c r="H147" i="7"/>
  <c r="O147" i="7" s="1"/>
  <c r="I147" i="7"/>
  <c r="P147" i="7" s="1"/>
  <c r="H131" i="7"/>
  <c r="O131" i="7" s="1"/>
  <c r="I131" i="7"/>
  <c r="P131" i="7" s="1"/>
  <c r="H115" i="7"/>
  <c r="O115" i="7" s="1"/>
  <c r="I115" i="7"/>
  <c r="P115" i="7" s="1"/>
  <c r="H99" i="7"/>
  <c r="O99" i="7" s="1"/>
  <c r="I99" i="7"/>
  <c r="P99" i="7" s="1"/>
  <c r="H83" i="7"/>
  <c r="O83" i="7" s="1"/>
  <c r="I83" i="7"/>
  <c r="P83" i="7" s="1"/>
  <c r="H67" i="7"/>
  <c r="O67" i="7" s="1"/>
  <c r="I67" i="7"/>
  <c r="P67" i="7" s="1"/>
  <c r="I51" i="7"/>
  <c r="P51" i="7" s="1"/>
  <c r="H51" i="7"/>
  <c r="O51" i="7" s="1"/>
  <c r="I35" i="7"/>
  <c r="P35" i="7" s="1"/>
  <c r="H35" i="7"/>
  <c r="O35" i="7" s="1"/>
  <c r="I19" i="7"/>
  <c r="P19" i="7" s="1"/>
  <c r="H19" i="7"/>
  <c r="O19" i="7" s="1"/>
  <c r="H515" i="7"/>
  <c r="O515" i="7" s="1"/>
  <c r="I515" i="7"/>
  <c r="P515" i="7" s="1"/>
  <c r="I646" i="7"/>
  <c r="P646" i="7" s="1"/>
  <c r="I799" i="7"/>
  <c r="P799" i="7" s="1"/>
  <c r="H799" i="7"/>
  <c r="O799" i="7" s="1"/>
  <c r="I671" i="7"/>
  <c r="P671" i="7" s="1"/>
  <c r="H671" i="7"/>
  <c r="O671" i="7" s="1"/>
  <c r="I511" i="7"/>
  <c r="P511" i="7" s="1"/>
  <c r="H511" i="7"/>
  <c r="O511" i="7" s="1"/>
  <c r="I351" i="7"/>
  <c r="P351" i="7" s="1"/>
  <c r="H351" i="7"/>
  <c r="O351" i="7" s="1"/>
  <c r="I127" i="7"/>
  <c r="P127" i="7" s="1"/>
  <c r="H127" i="7"/>
  <c r="O127" i="7" s="1"/>
  <c r="I654" i="7"/>
  <c r="P654" i="7" s="1"/>
  <c r="H654" i="7"/>
  <c r="O654" i="7" s="1"/>
  <c r="I558" i="7"/>
  <c r="P558" i="7" s="1"/>
  <c r="H558" i="7"/>
  <c r="O558" i="7" s="1"/>
  <c r="I462" i="7"/>
  <c r="P462" i="7" s="1"/>
  <c r="H462" i="7"/>
  <c r="O462" i="7" s="1"/>
  <c r="I382" i="7"/>
  <c r="P382" i="7" s="1"/>
  <c r="H382" i="7"/>
  <c r="O382" i="7" s="1"/>
  <c r="I302" i="7"/>
  <c r="P302" i="7" s="1"/>
  <c r="H302" i="7"/>
  <c r="O302" i="7" s="1"/>
  <c r="I238" i="7"/>
  <c r="P238" i="7" s="1"/>
  <c r="H238" i="7"/>
  <c r="O238" i="7" s="1"/>
  <c r="H174" i="7"/>
  <c r="O174" i="7" s="1"/>
  <c r="I174" i="7"/>
  <c r="P174" i="7" s="1"/>
  <c r="I126" i="7"/>
  <c r="P126" i="7" s="1"/>
  <c r="H126" i="7"/>
  <c r="O126" i="7" s="1"/>
  <c r="I94" i="7"/>
  <c r="P94" i="7" s="1"/>
  <c r="H94" i="7"/>
  <c r="O94" i="7" s="1"/>
  <c r="I14" i="7"/>
  <c r="P14" i="7" s="1"/>
  <c r="H14" i="7"/>
  <c r="O14" i="7" s="1"/>
  <c r="I813" i="7"/>
  <c r="P813" i="7" s="1"/>
  <c r="H813" i="7"/>
  <c r="O813" i="7" s="1"/>
  <c r="I717" i="7"/>
  <c r="P717" i="7" s="1"/>
  <c r="H717" i="7"/>
  <c r="O717" i="7" s="1"/>
  <c r="I621" i="7"/>
  <c r="P621" i="7" s="1"/>
  <c r="H621" i="7"/>
  <c r="O621" i="7" s="1"/>
  <c r="I525" i="7"/>
  <c r="P525" i="7" s="1"/>
  <c r="H525" i="7"/>
  <c r="O525" i="7" s="1"/>
  <c r="I333" i="7"/>
  <c r="P333" i="7" s="1"/>
  <c r="H333" i="7"/>
  <c r="O333" i="7" s="1"/>
  <c r="I796" i="7"/>
  <c r="P796" i="7" s="1"/>
  <c r="H796" i="7"/>
  <c r="O796" i="7" s="1"/>
  <c r="I700" i="7"/>
  <c r="P700" i="7" s="1"/>
  <c r="H700" i="7"/>
  <c r="O700" i="7" s="1"/>
  <c r="I524" i="7"/>
  <c r="P524" i="7" s="1"/>
  <c r="H524" i="7"/>
  <c r="O524" i="7" s="1"/>
  <c r="I92" i="7"/>
  <c r="P92" i="7" s="1"/>
  <c r="H92" i="7"/>
  <c r="O92" i="7" s="1"/>
  <c r="I827" i="7"/>
  <c r="P827" i="7" s="1"/>
  <c r="H827" i="7"/>
  <c r="O827" i="7" s="1"/>
  <c r="I75" i="7"/>
  <c r="P75" i="7" s="1"/>
  <c r="H75" i="7"/>
  <c r="O75" i="7" s="1"/>
  <c r="I826" i="7"/>
  <c r="P826" i="7" s="1"/>
  <c r="H826" i="7"/>
  <c r="O826" i="7" s="1"/>
  <c r="I170" i="7"/>
  <c r="P170" i="7" s="1"/>
  <c r="H170" i="7"/>
  <c r="O170" i="7" s="1"/>
  <c r="H824" i="7"/>
  <c r="O824" i="7" s="1"/>
  <c r="I824" i="7"/>
  <c r="P824" i="7" s="1"/>
  <c r="I776" i="7"/>
  <c r="P776" i="7" s="1"/>
  <c r="H776" i="7"/>
  <c r="O776" i="7" s="1"/>
  <c r="I712" i="7"/>
  <c r="R712" i="7" s="1"/>
  <c r="P712" i="7" s="1"/>
  <c r="H712" i="7"/>
  <c r="Q712" i="7" s="1"/>
  <c r="O712" i="7" s="1"/>
  <c r="I680" i="7"/>
  <c r="P680" i="7" s="1"/>
  <c r="H680" i="7"/>
  <c r="O680" i="7" s="1"/>
  <c r="H564" i="7"/>
  <c r="O564" i="7" s="1"/>
  <c r="I564" i="7"/>
  <c r="P564" i="7" s="1"/>
  <c r="H484" i="7"/>
  <c r="O484" i="7" s="1"/>
  <c r="I484" i="7"/>
  <c r="P484" i="7" s="1"/>
  <c r="H436" i="7"/>
  <c r="O436" i="7" s="1"/>
  <c r="I436" i="7"/>
  <c r="P436" i="7" s="1"/>
  <c r="H372" i="7"/>
  <c r="O372" i="7" s="1"/>
  <c r="I372" i="7"/>
  <c r="P372" i="7" s="1"/>
  <c r="I308" i="7"/>
  <c r="P308" i="7" s="1"/>
  <c r="H308" i="7"/>
  <c r="O308" i="7" s="1"/>
  <c r="H132" i="7"/>
  <c r="O132" i="7" s="1"/>
  <c r="I132" i="7"/>
  <c r="P132" i="7" s="1"/>
  <c r="I834" i="7"/>
  <c r="P834" i="7" s="1"/>
  <c r="H834" i="7"/>
  <c r="O834" i="7" s="1"/>
  <c r="I818" i="7"/>
  <c r="P818" i="7" s="1"/>
  <c r="H818" i="7"/>
  <c r="O818" i="7" s="1"/>
  <c r="I802" i="7"/>
  <c r="P802" i="7" s="1"/>
  <c r="H802" i="7"/>
  <c r="O802" i="7" s="1"/>
  <c r="I786" i="7"/>
  <c r="P786" i="7" s="1"/>
  <c r="H786" i="7"/>
  <c r="O786" i="7" s="1"/>
  <c r="I770" i="7"/>
  <c r="R770" i="7" s="1"/>
  <c r="P770" i="7" s="1"/>
  <c r="H770" i="7"/>
  <c r="Q770" i="7" s="1"/>
  <c r="O770" i="7" s="1"/>
  <c r="H754" i="7"/>
  <c r="O754" i="7" s="1"/>
  <c r="I754" i="7"/>
  <c r="P754" i="7" s="1"/>
  <c r="I738" i="7"/>
  <c r="P738" i="7" s="1"/>
  <c r="H738" i="7"/>
  <c r="O738" i="7" s="1"/>
  <c r="I722" i="7"/>
  <c r="P722" i="7" s="1"/>
  <c r="H722" i="7"/>
  <c r="O722" i="7" s="1"/>
  <c r="I706" i="7"/>
  <c r="P706" i="7" s="1"/>
  <c r="H706" i="7"/>
  <c r="O706" i="7" s="1"/>
  <c r="I690" i="7"/>
  <c r="P690" i="7" s="1"/>
  <c r="H690" i="7"/>
  <c r="O690" i="7" s="1"/>
  <c r="I674" i="7"/>
  <c r="P674" i="7" s="1"/>
  <c r="H674" i="7"/>
  <c r="O674" i="7" s="1"/>
  <c r="I658" i="7"/>
  <c r="P658" i="7" s="1"/>
  <c r="H658" i="7"/>
  <c r="O658" i="7" s="1"/>
  <c r="I578" i="7"/>
  <c r="P578" i="7" s="1"/>
  <c r="H578" i="7"/>
  <c r="O578" i="7" s="1"/>
  <c r="I562" i="7"/>
  <c r="P562" i="7" s="1"/>
  <c r="H562" i="7"/>
  <c r="O562" i="7" s="1"/>
  <c r="I546" i="7"/>
  <c r="P546" i="7" s="1"/>
  <c r="H546" i="7"/>
  <c r="O546" i="7" s="1"/>
  <c r="H530" i="7"/>
  <c r="O530" i="7" s="1"/>
  <c r="I530" i="7"/>
  <c r="P530" i="7" s="1"/>
  <c r="I514" i="7"/>
  <c r="P514" i="7" s="1"/>
  <c r="H514" i="7"/>
  <c r="O514" i="7" s="1"/>
  <c r="I466" i="7"/>
  <c r="P466" i="7" s="1"/>
  <c r="H466" i="7"/>
  <c r="O466" i="7" s="1"/>
  <c r="I450" i="7"/>
  <c r="P450" i="7" s="1"/>
  <c r="H450" i="7"/>
  <c r="O450" i="7" s="1"/>
  <c r="I434" i="7"/>
  <c r="P434" i="7" s="1"/>
  <c r="H434" i="7"/>
  <c r="O434" i="7" s="1"/>
  <c r="I418" i="7"/>
  <c r="P418" i="7" s="1"/>
  <c r="H418" i="7"/>
  <c r="O418" i="7" s="1"/>
  <c r="H402" i="7"/>
  <c r="O402" i="7" s="1"/>
  <c r="I402" i="7"/>
  <c r="P402" i="7" s="1"/>
  <c r="I386" i="7"/>
  <c r="P386" i="7" s="1"/>
  <c r="H386" i="7"/>
  <c r="O386" i="7" s="1"/>
  <c r="I370" i="7"/>
  <c r="P370" i="7" s="1"/>
  <c r="H370" i="7"/>
  <c r="O370" i="7" s="1"/>
  <c r="I354" i="7"/>
  <c r="P354" i="7" s="1"/>
  <c r="H354" i="7"/>
  <c r="O354" i="7" s="1"/>
  <c r="I338" i="7"/>
  <c r="P338" i="7" s="1"/>
  <c r="H338" i="7"/>
  <c r="O338" i="7" s="1"/>
  <c r="I322" i="7"/>
  <c r="P322" i="7" s="1"/>
  <c r="H322" i="7"/>
  <c r="O322" i="7" s="1"/>
  <c r="I306" i="7"/>
  <c r="P306" i="7" s="1"/>
  <c r="H306" i="7"/>
  <c r="O306" i="7" s="1"/>
  <c r="H290" i="7"/>
  <c r="O290" i="7" s="1"/>
  <c r="I290" i="7"/>
  <c r="P290" i="7" s="1"/>
  <c r="I274" i="7"/>
  <c r="P274" i="7" s="1"/>
  <c r="H274" i="7"/>
  <c r="O274" i="7" s="1"/>
  <c r="H258" i="7"/>
  <c r="O258" i="7" s="1"/>
  <c r="I258" i="7"/>
  <c r="P258" i="7" s="1"/>
  <c r="I242" i="7"/>
  <c r="P242" i="7" s="1"/>
  <c r="H242" i="7"/>
  <c r="O242" i="7" s="1"/>
  <c r="I226" i="7"/>
  <c r="P226" i="7" s="1"/>
  <c r="H226" i="7"/>
  <c r="O226" i="7" s="1"/>
  <c r="I210" i="7"/>
  <c r="P210" i="7" s="1"/>
  <c r="H210" i="7"/>
  <c r="O210" i="7" s="1"/>
  <c r="I194" i="7"/>
  <c r="P194" i="7" s="1"/>
  <c r="H194" i="7"/>
  <c r="O194" i="7" s="1"/>
  <c r="I178" i="7"/>
  <c r="P178" i="7" s="1"/>
  <c r="H178" i="7"/>
  <c r="O178" i="7" s="1"/>
  <c r="I162" i="7"/>
  <c r="P162" i="7" s="1"/>
  <c r="H162" i="7"/>
  <c r="O162" i="7" s="1"/>
  <c r="I146" i="7"/>
  <c r="P146" i="7" s="1"/>
  <c r="H146" i="7"/>
  <c r="O146" i="7" s="1"/>
  <c r="I130" i="7"/>
  <c r="P130" i="7" s="1"/>
  <c r="H130" i="7"/>
  <c r="O130" i="7" s="1"/>
  <c r="I114" i="7"/>
  <c r="P114" i="7" s="1"/>
  <c r="H114" i="7"/>
  <c r="O114" i="7" s="1"/>
  <c r="I98" i="7"/>
  <c r="P98" i="7" s="1"/>
  <c r="H98" i="7"/>
  <c r="O98" i="7" s="1"/>
  <c r="I82" i="7"/>
  <c r="P82" i="7" s="1"/>
  <c r="H82" i="7"/>
  <c r="O82" i="7" s="1"/>
  <c r="H66" i="7"/>
  <c r="O66" i="7" s="1"/>
  <c r="I66" i="7"/>
  <c r="P66" i="7" s="1"/>
  <c r="H50" i="7"/>
  <c r="O50" i="7" s="1"/>
  <c r="I50" i="7"/>
  <c r="P50" i="7" s="1"/>
  <c r="H34" i="7"/>
  <c r="O34" i="7" s="1"/>
  <c r="I34" i="7"/>
  <c r="P34" i="7" s="1"/>
  <c r="H18" i="7"/>
  <c r="O18" i="7" s="1"/>
  <c r="I18" i="7"/>
  <c r="P18" i="7" s="1"/>
  <c r="I103" i="7"/>
  <c r="P103" i="7" s="1"/>
  <c r="H103" i="7"/>
  <c r="O103" i="7" s="1"/>
  <c r="I231" i="7"/>
  <c r="P231" i="7" s="1"/>
  <c r="H231" i="7"/>
  <c r="O231" i="7" s="1"/>
  <c r="I361" i="7"/>
  <c r="P361" i="7" s="1"/>
  <c r="H361" i="7"/>
  <c r="O361" i="7" s="1"/>
  <c r="I758" i="7"/>
  <c r="P758" i="7" s="1"/>
  <c r="H758" i="7"/>
  <c r="O758" i="7" s="1"/>
  <c r="I751" i="7"/>
  <c r="P751" i="7" s="1"/>
  <c r="H751" i="7"/>
  <c r="O751" i="7" s="1"/>
  <c r="I623" i="7"/>
  <c r="P623" i="7" s="1"/>
  <c r="H623" i="7"/>
  <c r="O623" i="7" s="1"/>
  <c r="H479" i="7"/>
  <c r="O479" i="7" s="1"/>
  <c r="I479" i="7"/>
  <c r="P479" i="7" s="1"/>
  <c r="I335" i="7"/>
  <c r="P335" i="7" s="1"/>
  <c r="H335" i="7"/>
  <c r="O335" i="7" s="1"/>
  <c r="H207" i="7"/>
  <c r="O207" i="7" s="1"/>
  <c r="I207" i="7"/>
  <c r="P207" i="7" s="1"/>
  <c r="H95" i="7"/>
  <c r="O95" i="7" s="1"/>
  <c r="I95" i="7"/>
  <c r="P95" i="7" s="1"/>
  <c r="I798" i="7"/>
  <c r="P798" i="7" s="1"/>
  <c r="H798" i="7"/>
  <c r="O798" i="7" s="1"/>
  <c r="I734" i="7"/>
  <c r="P734" i="7" s="1"/>
  <c r="H734" i="7"/>
  <c r="O734" i="7" s="1"/>
  <c r="I622" i="7"/>
  <c r="P622" i="7" s="1"/>
  <c r="H622" i="7"/>
  <c r="O622" i="7" s="1"/>
  <c r="I526" i="7"/>
  <c r="P526" i="7" s="1"/>
  <c r="H526" i="7"/>
  <c r="O526" i="7" s="1"/>
  <c r="H446" i="7"/>
  <c r="O446" i="7" s="1"/>
  <c r="I446" i="7"/>
  <c r="P446" i="7" s="1"/>
  <c r="H334" i="7"/>
  <c r="O334" i="7" s="1"/>
  <c r="I334" i="7"/>
  <c r="P334" i="7" s="1"/>
  <c r="H222" i="7"/>
  <c r="O222" i="7" s="1"/>
  <c r="I222" i="7"/>
  <c r="P222" i="7" s="1"/>
  <c r="I142" i="7"/>
  <c r="P142" i="7" s="1"/>
  <c r="H142" i="7"/>
  <c r="O142" i="7" s="1"/>
  <c r="I110" i="7"/>
  <c r="P110" i="7" s="1"/>
  <c r="H110" i="7"/>
  <c r="O110" i="7" s="1"/>
  <c r="I30" i="7"/>
  <c r="P30" i="7" s="1"/>
  <c r="H30" i="7"/>
  <c r="O30" i="7" s="1"/>
  <c r="I829" i="7"/>
  <c r="P829" i="7" s="1"/>
  <c r="H829" i="7"/>
  <c r="O829" i="7" s="1"/>
  <c r="I685" i="7"/>
  <c r="P685" i="7" s="1"/>
  <c r="H685" i="7"/>
  <c r="O685" i="7" s="1"/>
  <c r="H573" i="7"/>
  <c r="O573" i="7" s="1"/>
  <c r="I573" i="7"/>
  <c r="P573" i="7" s="1"/>
  <c r="I461" i="7"/>
  <c r="P461" i="7" s="1"/>
  <c r="H461" i="7"/>
  <c r="O461" i="7" s="1"/>
  <c r="I253" i="7"/>
  <c r="P253" i="7" s="1"/>
  <c r="H253" i="7"/>
  <c r="O253" i="7" s="1"/>
  <c r="H732" i="7"/>
  <c r="O732" i="7" s="1"/>
  <c r="I732" i="7"/>
  <c r="P732" i="7" s="1"/>
  <c r="I588" i="7"/>
  <c r="P588" i="7" s="1"/>
  <c r="H588" i="7"/>
  <c r="O588" i="7" s="1"/>
  <c r="I833" i="7"/>
  <c r="P833" i="7" s="1"/>
  <c r="H833" i="7"/>
  <c r="O833" i="7" s="1"/>
  <c r="I817" i="7"/>
  <c r="P817" i="7" s="1"/>
  <c r="H817" i="7"/>
  <c r="O817" i="7" s="1"/>
  <c r="I801" i="7"/>
  <c r="P801" i="7" s="1"/>
  <c r="H801" i="7"/>
  <c r="O801" i="7" s="1"/>
  <c r="I785" i="7"/>
  <c r="P785" i="7" s="1"/>
  <c r="H785" i="7"/>
  <c r="O785" i="7" s="1"/>
  <c r="H769" i="7"/>
  <c r="O769" i="7" s="1"/>
  <c r="I769" i="7"/>
  <c r="P769" i="7" s="1"/>
  <c r="I753" i="7"/>
  <c r="P753" i="7" s="1"/>
  <c r="H753" i="7"/>
  <c r="O753" i="7" s="1"/>
  <c r="I737" i="7"/>
  <c r="P737" i="7" s="1"/>
  <c r="H737" i="7"/>
  <c r="O737" i="7" s="1"/>
  <c r="H721" i="7"/>
  <c r="O721" i="7" s="1"/>
  <c r="I721" i="7"/>
  <c r="P721" i="7" s="1"/>
  <c r="I705" i="7"/>
  <c r="P705" i="7" s="1"/>
  <c r="H705" i="7"/>
  <c r="O705" i="7" s="1"/>
  <c r="I689" i="7"/>
  <c r="P689" i="7" s="1"/>
  <c r="H689" i="7"/>
  <c r="O689" i="7" s="1"/>
  <c r="I673" i="7"/>
  <c r="P673" i="7" s="1"/>
  <c r="H673" i="7"/>
  <c r="O673" i="7" s="1"/>
  <c r="I577" i="7"/>
  <c r="R577" i="7" s="1"/>
  <c r="P577" i="7" s="1"/>
  <c r="H577" i="7"/>
  <c r="Q577" i="7" s="1"/>
  <c r="O577" i="7" s="1"/>
  <c r="I561" i="7"/>
  <c r="P561" i="7" s="1"/>
  <c r="H561" i="7"/>
  <c r="O561" i="7" s="1"/>
  <c r="I545" i="7"/>
  <c r="P545" i="7" s="1"/>
  <c r="H545" i="7"/>
  <c r="O545" i="7" s="1"/>
  <c r="H529" i="7"/>
  <c r="O529" i="7" s="1"/>
  <c r="I529" i="7"/>
  <c r="P529" i="7" s="1"/>
  <c r="I513" i="7"/>
  <c r="P513" i="7" s="1"/>
  <c r="H513" i="7"/>
  <c r="O513" i="7" s="1"/>
  <c r="I497" i="7"/>
  <c r="P497" i="7" s="1"/>
  <c r="H497" i="7"/>
  <c r="O497" i="7" s="1"/>
  <c r="I449" i="7"/>
  <c r="P449" i="7" s="1"/>
  <c r="H449" i="7"/>
  <c r="O449" i="7" s="1"/>
  <c r="I433" i="7"/>
  <c r="P433" i="7" s="1"/>
  <c r="H433" i="7"/>
  <c r="O433" i="7" s="1"/>
  <c r="I417" i="7"/>
  <c r="P417" i="7" s="1"/>
  <c r="H417" i="7"/>
  <c r="O417" i="7" s="1"/>
  <c r="I401" i="7"/>
  <c r="P401" i="7" s="1"/>
  <c r="H401" i="7"/>
  <c r="O401" i="7" s="1"/>
  <c r="I385" i="7"/>
  <c r="P385" i="7" s="1"/>
  <c r="H385" i="7"/>
  <c r="O385" i="7" s="1"/>
  <c r="I369" i="7"/>
  <c r="P369" i="7" s="1"/>
  <c r="H369" i="7"/>
  <c r="O369" i="7" s="1"/>
  <c r="I353" i="7"/>
  <c r="P353" i="7" s="1"/>
  <c r="H353" i="7"/>
  <c r="O353" i="7" s="1"/>
  <c r="I337" i="7"/>
  <c r="P337" i="7" s="1"/>
  <c r="H337" i="7"/>
  <c r="O337" i="7" s="1"/>
  <c r="I321" i="7"/>
  <c r="P321" i="7" s="1"/>
  <c r="H321" i="7"/>
  <c r="O321" i="7" s="1"/>
  <c r="I305" i="7"/>
  <c r="P305" i="7" s="1"/>
  <c r="H305" i="7"/>
  <c r="O305" i="7" s="1"/>
  <c r="I289" i="7"/>
  <c r="P289" i="7" s="1"/>
  <c r="H289" i="7"/>
  <c r="O289" i="7" s="1"/>
  <c r="I273" i="7"/>
  <c r="P273" i="7" s="1"/>
  <c r="H273" i="7"/>
  <c r="O273" i="7" s="1"/>
  <c r="H257" i="7"/>
  <c r="O257" i="7" s="1"/>
  <c r="I257" i="7"/>
  <c r="P257" i="7" s="1"/>
  <c r="I241" i="7"/>
  <c r="P241" i="7" s="1"/>
  <c r="H241" i="7"/>
  <c r="O241" i="7" s="1"/>
  <c r="I225" i="7"/>
  <c r="P225" i="7" s="1"/>
  <c r="H225" i="7"/>
  <c r="O225" i="7" s="1"/>
  <c r="H209" i="7"/>
  <c r="O209" i="7" s="1"/>
  <c r="I209" i="7"/>
  <c r="P209" i="7" s="1"/>
  <c r="I193" i="7"/>
  <c r="P193" i="7" s="1"/>
  <c r="H193" i="7"/>
  <c r="O193" i="7" s="1"/>
  <c r="I177" i="7"/>
  <c r="P177" i="7" s="1"/>
  <c r="H177" i="7"/>
  <c r="O177" i="7" s="1"/>
  <c r="I161" i="7"/>
  <c r="P161" i="7" s="1"/>
  <c r="H161" i="7"/>
  <c r="O161" i="7" s="1"/>
  <c r="I145" i="7"/>
  <c r="P145" i="7" s="1"/>
  <c r="H145" i="7"/>
  <c r="O145" i="7" s="1"/>
  <c r="H129" i="7"/>
  <c r="O129" i="7" s="1"/>
  <c r="I129" i="7"/>
  <c r="P129" i="7" s="1"/>
  <c r="I113" i="7"/>
  <c r="P113" i="7" s="1"/>
  <c r="H113" i="7"/>
  <c r="O113" i="7" s="1"/>
  <c r="I97" i="7"/>
  <c r="P97" i="7" s="1"/>
  <c r="H97" i="7"/>
  <c r="O97" i="7" s="1"/>
  <c r="I81" i="7"/>
  <c r="P81" i="7" s="1"/>
  <c r="H81" i="7"/>
  <c r="O81" i="7" s="1"/>
  <c r="I65" i="7"/>
  <c r="P65" i="7" s="1"/>
  <c r="H65" i="7"/>
  <c r="O65" i="7" s="1"/>
  <c r="H49" i="7"/>
  <c r="O49" i="7" s="1"/>
  <c r="I49" i="7"/>
  <c r="P49" i="7" s="1"/>
  <c r="I33" i="7"/>
  <c r="P33" i="7" s="1"/>
  <c r="H33" i="7"/>
  <c r="O33" i="7" s="1"/>
  <c r="I17" i="7"/>
  <c r="P17" i="7" s="1"/>
  <c r="H17" i="7"/>
  <c r="O17" i="7" s="1"/>
  <c r="H532" i="7"/>
  <c r="O532" i="7" s="1"/>
  <c r="I532" i="7"/>
  <c r="P532" i="7" s="1"/>
  <c r="I527" i="7"/>
  <c r="P527" i="7" s="1"/>
  <c r="H719" i="7"/>
  <c r="O719" i="7" s="1"/>
  <c r="I719" i="7"/>
  <c r="P719" i="7" s="1"/>
  <c r="I559" i="7"/>
  <c r="P559" i="7" s="1"/>
  <c r="H559" i="7"/>
  <c r="O559" i="7" s="1"/>
  <c r="I415" i="7"/>
  <c r="P415" i="7" s="1"/>
  <c r="H415" i="7"/>
  <c r="O415" i="7" s="1"/>
  <c r="I239" i="7"/>
  <c r="P239" i="7" s="1"/>
  <c r="H239" i="7"/>
  <c r="O239" i="7" s="1"/>
  <c r="I832" i="7"/>
  <c r="P832" i="7" s="1"/>
  <c r="H832" i="7"/>
  <c r="O832" i="7" s="1"/>
  <c r="I816" i="7"/>
  <c r="P816" i="7" s="1"/>
  <c r="H816" i="7"/>
  <c r="O816" i="7" s="1"/>
  <c r="I800" i="7"/>
  <c r="P800" i="7" s="1"/>
  <c r="H800" i="7"/>
  <c r="O800" i="7" s="1"/>
  <c r="I784" i="7"/>
  <c r="P784" i="7" s="1"/>
  <c r="H784" i="7"/>
  <c r="O784" i="7" s="1"/>
  <c r="I768" i="7"/>
  <c r="P768" i="7" s="1"/>
  <c r="H768" i="7"/>
  <c r="O768" i="7" s="1"/>
  <c r="I752" i="7"/>
  <c r="P752" i="7" s="1"/>
  <c r="H752" i="7"/>
  <c r="O752" i="7" s="1"/>
  <c r="I736" i="7"/>
  <c r="P736" i="7" s="1"/>
  <c r="H736" i="7"/>
  <c r="O736" i="7" s="1"/>
  <c r="H720" i="7"/>
  <c r="Q720" i="7" s="1"/>
  <c r="O720" i="7" s="1"/>
  <c r="I720" i="7"/>
  <c r="R720" i="7" s="1"/>
  <c r="P720" i="7" s="1"/>
  <c r="I704" i="7"/>
  <c r="P704" i="7" s="1"/>
  <c r="H704" i="7"/>
  <c r="O704" i="7" s="1"/>
  <c r="I688" i="7"/>
  <c r="P688" i="7" s="1"/>
  <c r="H688" i="7"/>
  <c r="O688" i="7" s="1"/>
  <c r="I672" i="7"/>
  <c r="P672" i="7" s="1"/>
  <c r="H672" i="7"/>
  <c r="O672" i="7" s="1"/>
  <c r="I656" i="7"/>
  <c r="P656" i="7" s="1"/>
  <c r="H656" i="7"/>
  <c r="O656" i="7" s="1"/>
  <c r="I640" i="7"/>
  <c r="P640" i="7" s="1"/>
  <c r="H640" i="7"/>
  <c r="O640" i="7" s="1"/>
  <c r="H624" i="7"/>
  <c r="O624" i="7" s="1"/>
  <c r="I624" i="7"/>
  <c r="P624" i="7" s="1"/>
  <c r="I608" i="7"/>
  <c r="P608" i="7" s="1"/>
  <c r="H608" i="7"/>
  <c r="O608" i="7" s="1"/>
  <c r="I592" i="7"/>
  <c r="P592" i="7" s="1"/>
  <c r="H592" i="7"/>
  <c r="O592" i="7" s="1"/>
  <c r="I576" i="7"/>
  <c r="P576" i="7" s="1"/>
  <c r="H576" i="7"/>
  <c r="O576" i="7" s="1"/>
  <c r="I560" i="7"/>
  <c r="P560" i="7" s="1"/>
  <c r="H560" i="7"/>
  <c r="O560" i="7" s="1"/>
  <c r="H544" i="7"/>
  <c r="O544" i="7" s="1"/>
  <c r="I544" i="7"/>
  <c r="P544" i="7" s="1"/>
  <c r="I528" i="7"/>
  <c r="P528" i="7" s="1"/>
  <c r="H528" i="7"/>
  <c r="O528" i="7" s="1"/>
  <c r="I512" i="7"/>
  <c r="P512" i="7" s="1"/>
  <c r="H512" i="7"/>
  <c r="O512" i="7" s="1"/>
  <c r="H496" i="7"/>
  <c r="O496" i="7" s="1"/>
  <c r="I496" i="7"/>
  <c r="P496" i="7" s="1"/>
  <c r="H480" i="7"/>
  <c r="O480" i="7" s="1"/>
  <c r="I480" i="7"/>
  <c r="P480" i="7" s="1"/>
  <c r="H448" i="7"/>
  <c r="O448" i="7" s="1"/>
  <c r="I448" i="7"/>
  <c r="P448" i="7" s="1"/>
  <c r="I432" i="7"/>
  <c r="P432" i="7" s="1"/>
  <c r="H432" i="7"/>
  <c r="O432" i="7" s="1"/>
  <c r="I416" i="7"/>
  <c r="P416" i="7" s="1"/>
  <c r="H416" i="7"/>
  <c r="O416" i="7" s="1"/>
  <c r="I400" i="7"/>
  <c r="P400" i="7" s="1"/>
  <c r="H400" i="7"/>
  <c r="O400" i="7" s="1"/>
  <c r="I384" i="7"/>
  <c r="P384" i="7" s="1"/>
  <c r="H384" i="7"/>
  <c r="O384" i="7" s="1"/>
  <c r="H368" i="7"/>
  <c r="O368" i="7" s="1"/>
  <c r="I368" i="7"/>
  <c r="P368" i="7" s="1"/>
  <c r="I352" i="7"/>
  <c r="P352" i="7" s="1"/>
  <c r="H352" i="7"/>
  <c r="O352" i="7" s="1"/>
  <c r="I336" i="7"/>
  <c r="P336" i="7" s="1"/>
  <c r="H336" i="7"/>
  <c r="O336" i="7" s="1"/>
  <c r="I320" i="7"/>
  <c r="P320" i="7" s="1"/>
  <c r="H320" i="7"/>
  <c r="O320" i="7" s="1"/>
  <c r="I304" i="7"/>
  <c r="P304" i="7" s="1"/>
  <c r="H304" i="7"/>
  <c r="O304" i="7" s="1"/>
  <c r="H288" i="7"/>
  <c r="O288" i="7" s="1"/>
  <c r="I288" i="7"/>
  <c r="P288" i="7" s="1"/>
  <c r="I272" i="7"/>
  <c r="P272" i="7" s="1"/>
  <c r="H272" i="7"/>
  <c r="O272" i="7" s="1"/>
  <c r="H256" i="7"/>
  <c r="O256" i="7" s="1"/>
  <c r="I256" i="7"/>
  <c r="P256" i="7" s="1"/>
  <c r="I240" i="7"/>
  <c r="P240" i="7" s="1"/>
  <c r="H240" i="7"/>
  <c r="O240" i="7" s="1"/>
  <c r="I224" i="7"/>
  <c r="P224" i="7" s="1"/>
  <c r="H224" i="7"/>
  <c r="O224" i="7" s="1"/>
  <c r="H208" i="7"/>
  <c r="O208" i="7" s="1"/>
  <c r="I208" i="7"/>
  <c r="P208" i="7" s="1"/>
  <c r="I192" i="7"/>
  <c r="P192" i="7" s="1"/>
  <c r="H192" i="7"/>
  <c r="O192" i="7" s="1"/>
  <c r="I176" i="7"/>
  <c r="P176" i="7" s="1"/>
  <c r="H176" i="7"/>
  <c r="O176" i="7" s="1"/>
  <c r="I160" i="7"/>
  <c r="P160" i="7" s="1"/>
  <c r="H160" i="7"/>
  <c r="O160" i="7" s="1"/>
  <c r="I144" i="7"/>
  <c r="P144" i="7" s="1"/>
  <c r="H144" i="7"/>
  <c r="O144" i="7" s="1"/>
  <c r="I128" i="7"/>
  <c r="P128" i="7" s="1"/>
  <c r="H128" i="7"/>
  <c r="O128" i="7" s="1"/>
  <c r="I112" i="7"/>
  <c r="P112" i="7" s="1"/>
  <c r="H112" i="7"/>
  <c r="O112" i="7" s="1"/>
  <c r="I96" i="7"/>
  <c r="P96" i="7" s="1"/>
  <c r="H96" i="7"/>
  <c r="O96" i="7" s="1"/>
  <c r="I80" i="7"/>
  <c r="P80" i="7" s="1"/>
  <c r="H80" i="7"/>
  <c r="O80" i="7" s="1"/>
  <c r="I64" i="7"/>
  <c r="P64" i="7" s="1"/>
  <c r="H64" i="7"/>
  <c r="O64" i="7" s="1"/>
  <c r="I48" i="7"/>
  <c r="P48" i="7" s="1"/>
  <c r="H48" i="7"/>
  <c r="O48" i="7" s="1"/>
  <c r="H32" i="7"/>
  <c r="O32" i="7" s="1"/>
  <c r="I32" i="7"/>
  <c r="P32" i="7" s="1"/>
  <c r="I16" i="7"/>
  <c r="P16" i="7" s="1"/>
  <c r="H16" i="7"/>
  <c r="O16" i="7" s="1"/>
  <c r="I119" i="7"/>
  <c r="P119" i="7" s="1"/>
  <c r="H119" i="7"/>
  <c r="O119" i="7" s="1"/>
  <c r="I247" i="7"/>
  <c r="P247" i="7" s="1"/>
  <c r="H247" i="7"/>
  <c r="O247" i="7" s="1"/>
  <c r="H378" i="7"/>
  <c r="O378" i="7" s="1"/>
  <c r="I378" i="7"/>
  <c r="P378" i="7" s="1"/>
  <c r="I781" i="7"/>
  <c r="P781" i="7" s="1"/>
  <c r="H781" i="7"/>
  <c r="O781" i="7" s="1"/>
  <c r="I408" i="7"/>
  <c r="P408" i="7" s="1"/>
  <c r="H657" i="7"/>
  <c r="O657" i="7" s="1"/>
  <c r="H820" i="7"/>
  <c r="O820" i="7" s="1"/>
  <c r="I345" i="7"/>
  <c r="P345" i="7" s="1"/>
  <c r="H345" i="7"/>
  <c r="O345" i="7" s="1"/>
  <c r="H499" i="7"/>
  <c r="O499" i="7" s="1"/>
  <c r="I499" i="7"/>
  <c r="P499" i="7" s="1"/>
  <c r="I516" i="7"/>
  <c r="P516" i="7" s="1"/>
  <c r="H516" i="7"/>
  <c r="O516" i="7" s="1"/>
  <c r="I533" i="7"/>
  <c r="P533" i="7" s="1"/>
  <c r="H533" i="7"/>
  <c r="O533" i="7" s="1"/>
  <c r="I567" i="7"/>
  <c r="P567" i="7" s="1"/>
  <c r="H567" i="7"/>
  <c r="O567" i="7" s="1"/>
  <c r="H643" i="7"/>
  <c r="O643" i="7" s="1"/>
  <c r="H465" i="7"/>
  <c r="O465" i="7" s="1"/>
  <c r="H379" i="7"/>
  <c r="O379" i="7" s="1"/>
  <c r="I72" i="7"/>
  <c r="P72" i="7" s="1"/>
  <c r="H72" i="7"/>
  <c r="O72" i="7" s="1"/>
  <c r="I136" i="7"/>
  <c r="P136" i="7" s="1"/>
  <c r="H136" i="7"/>
  <c r="O136" i="7" s="1"/>
  <c r="I152" i="7"/>
  <c r="P152" i="7" s="1"/>
  <c r="H152" i="7"/>
  <c r="O152" i="7" s="1"/>
  <c r="I168" i="7"/>
  <c r="P168" i="7" s="1"/>
  <c r="H168" i="7"/>
  <c r="O168" i="7" s="1"/>
  <c r="I184" i="7"/>
  <c r="P184" i="7" s="1"/>
  <c r="H184" i="7"/>
  <c r="O184" i="7" s="1"/>
  <c r="I200" i="7"/>
  <c r="P200" i="7" s="1"/>
  <c r="H200" i="7"/>
  <c r="O200" i="7" s="1"/>
  <c r="I216" i="7"/>
  <c r="P216" i="7" s="1"/>
  <c r="H216" i="7"/>
  <c r="O216" i="7" s="1"/>
  <c r="I616" i="7"/>
  <c r="P616" i="7" s="1"/>
  <c r="H616" i="7"/>
  <c r="O616" i="7" s="1"/>
  <c r="H642" i="7"/>
  <c r="O642" i="7" s="1"/>
  <c r="I699" i="7"/>
  <c r="P699" i="7" s="1"/>
  <c r="H699" i="7"/>
  <c r="O699" i="7" s="1"/>
  <c r="I729" i="7"/>
  <c r="P729" i="7" s="1"/>
  <c r="H729" i="7"/>
  <c r="O729" i="7" s="1"/>
  <c r="I759" i="7"/>
  <c r="P759" i="7" s="1"/>
  <c r="H759" i="7"/>
  <c r="O759" i="7" s="1"/>
  <c r="H586" i="7"/>
  <c r="O586" i="7" s="1"/>
  <c r="I482" i="7"/>
  <c r="P482" i="7" s="1"/>
  <c r="I24" i="7"/>
  <c r="P24" i="7" s="1"/>
  <c r="H24" i="7"/>
  <c r="O24" i="7" s="1"/>
  <c r="H362" i="7"/>
  <c r="O362" i="7" s="1"/>
  <c r="I362" i="7"/>
  <c r="P362" i="7" s="1"/>
  <c r="I812" i="7"/>
  <c r="P812" i="7" s="1"/>
  <c r="H812" i="7"/>
  <c r="O812" i="7" s="1"/>
  <c r="I842" i="7"/>
  <c r="P842" i="7" s="1"/>
  <c r="H842" i="7"/>
  <c r="O842" i="7" s="1"/>
  <c r="H675" i="7"/>
  <c r="O675" i="7" s="1"/>
  <c r="I8" i="7"/>
  <c r="P8" i="7" s="1"/>
  <c r="H8" i="7"/>
  <c r="O8" i="7" s="1"/>
  <c r="I248" i="7"/>
  <c r="P248" i="7" s="1"/>
  <c r="H248" i="7"/>
  <c r="O248" i="7" s="1"/>
  <c r="I264" i="7"/>
  <c r="P264" i="7" s="1"/>
  <c r="H264" i="7"/>
  <c r="O264" i="7" s="1"/>
  <c r="I280" i="7"/>
  <c r="P280" i="7" s="1"/>
  <c r="H280" i="7"/>
  <c r="O280" i="7" s="1"/>
  <c r="I296" i="7"/>
  <c r="P296" i="7" s="1"/>
  <c r="H296" i="7"/>
  <c r="O296" i="7" s="1"/>
  <c r="I396" i="7"/>
  <c r="P396" i="7" s="1"/>
  <c r="H396" i="7"/>
  <c r="O396" i="7" s="1"/>
  <c r="H836" i="7"/>
  <c r="O836" i="7" s="1"/>
  <c r="H627" i="7"/>
  <c r="O627" i="7" s="1"/>
  <c r="H580" i="7"/>
  <c r="O580" i="7" s="1"/>
  <c r="H626" i="7"/>
  <c r="O626" i="7" s="1"/>
  <c r="H232" i="7"/>
  <c r="O232" i="7" s="1"/>
  <c r="H120" i="7"/>
  <c r="O120" i="7" s="1"/>
  <c r="I328" i="7"/>
  <c r="P328" i="7" s="1"/>
  <c r="I40" i="7"/>
  <c r="P40" i="7" s="1"/>
  <c r="H40" i="7"/>
  <c r="O40" i="7" s="1"/>
  <c r="H104" i="7"/>
  <c r="O104" i="7" s="1"/>
  <c r="I104" i="7"/>
  <c r="P104" i="7" s="1"/>
  <c r="I804" i="7"/>
  <c r="P804" i="7" s="1"/>
  <c r="H804" i="7"/>
  <c r="O804" i="7" s="1"/>
  <c r="I788" i="7"/>
  <c r="P788" i="7" s="1"/>
  <c r="H788" i="7"/>
  <c r="O788" i="7" s="1"/>
  <c r="I772" i="7"/>
  <c r="P772" i="7" s="1"/>
  <c r="H772" i="7"/>
  <c r="O772" i="7" s="1"/>
  <c r="I756" i="7"/>
  <c r="P756" i="7" s="1"/>
  <c r="H756" i="7"/>
  <c r="O756" i="7" s="1"/>
  <c r="I740" i="7"/>
  <c r="P740" i="7" s="1"/>
  <c r="H740" i="7"/>
  <c r="O740" i="7" s="1"/>
  <c r="I724" i="7"/>
  <c r="P724" i="7" s="1"/>
  <c r="H724" i="7"/>
  <c r="O724" i="7" s="1"/>
  <c r="I708" i="7"/>
  <c r="P708" i="7" s="1"/>
  <c r="H708" i="7"/>
  <c r="O708" i="7" s="1"/>
  <c r="I692" i="7"/>
  <c r="P692" i="7" s="1"/>
  <c r="H692" i="7"/>
  <c r="O692" i="7" s="1"/>
  <c r="I676" i="7"/>
  <c r="P676" i="7" s="1"/>
  <c r="H676" i="7"/>
  <c r="O676" i="7" s="1"/>
  <c r="I660" i="7"/>
  <c r="P660" i="7" s="1"/>
  <c r="H660" i="7"/>
  <c r="O660" i="7" s="1"/>
  <c r="I644" i="7"/>
  <c r="P644" i="7" s="1"/>
  <c r="H644" i="7"/>
  <c r="O644" i="7" s="1"/>
  <c r="I628" i="7"/>
  <c r="P628" i="7" s="1"/>
  <c r="H628" i="7"/>
  <c r="O628" i="7" s="1"/>
  <c r="H612" i="7"/>
  <c r="O612" i="7" s="1"/>
  <c r="I612" i="7"/>
  <c r="P612" i="7" s="1"/>
  <c r="I596" i="7"/>
  <c r="P596" i="7" s="1"/>
  <c r="H596" i="7"/>
  <c r="O596" i="7" s="1"/>
  <c r="H707" i="7"/>
  <c r="O707" i="7" s="1"/>
  <c r="H625" i="7"/>
  <c r="O625" i="7" s="1"/>
  <c r="I611" i="7"/>
  <c r="P611" i="7" s="1"/>
  <c r="H611" i="7"/>
  <c r="O611" i="7" s="1"/>
  <c r="H595" i="7"/>
  <c r="O595" i="7" s="1"/>
  <c r="I595" i="7"/>
  <c r="P595" i="7" s="1"/>
  <c r="I579" i="7"/>
  <c r="P579" i="7" s="1"/>
  <c r="H579" i="7"/>
  <c r="O579" i="7" s="1"/>
  <c r="H789" i="7"/>
  <c r="O789" i="7" s="1"/>
  <c r="H312" i="7"/>
  <c r="O312" i="7" s="1"/>
  <c r="H88" i="7"/>
  <c r="O88" i="7" s="1"/>
  <c r="I56" i="7"/>
  <c r="P56" i="7" s="1"/>
  <c r="I594" i="7"/>
  <c r="P594" i="7" s="1"/>
  <c r="H594" i="7"/>
  <c r="O594" i="7" s="1"/>
  <c r="H659" i="7"/>
  <c r="O659" i="7" s="1"/>
  <c r="I609" i="7"/>
  <c r="P609" i="7" s="1"/>
  <c r="H609" i="7"/>
  <c r="O609" i="7" s="1"/>
  <c r="I593" i="7"/>
  <c r="P593" i="7" s="1"/>
  <c r="H593" i="7"/>
  <c r="O593" i="7" s="1"/>
  <c r="H610" i="7"/>
  <c r="O610" i="7" s="1"/>
  <c r="O4" i="7" l="1"/>
  <c r="P4" i="7"/>
  <c r="I736" i="10"/>
  <c r="I555" i="10"/>
  <c r="I747" i="10"/>
  <c r="H236" i="10"/>
  <c r="I236" i="10"/>
  <c r="I699" i="10"/>
  <c r="H699" i="10"/>
  <c r="H548" i="10"/>
  <c r="H555" i="10"/>
  <c r="H238" i="10"/>
  <c r="I548" i="10"/>
  <c r="I238" i="10"/>
  <c r="I98" i="10"/>
  <c r="H596" i="10"/>
  <c r="H448" i="10"/>
  <c r="I596" i="10"/>
  <c r="I448" i="10"/>
  <c r="I834" i="10"/>
  <c r="H834" i="10"/>
  <c r="H736" i="10"/>
  <c r="H716" i="10"/>
  <c r="H747" i="10"/>
  <c r="I716" i="10"/>
  <c r="H98" i="10"/>
</calcChain>
</file>

<file path=xl/sharedStrings.xml><?xml version="1.0" encoding="utf-8"?>
<sst xmlns="http://schemas.openxmlformats.org/spreadsheetml/2006/main" count="6787" uniqueCount="3338">
  <si>
    <t>ヨミ</t>
    <phoneticPr fontId="2"/>
  </si>
  <si>
    <t>省エネ
地域区分</t>
    <rPh sb="0" eb="1">
      <t>ショウ</t>
    </rPh>
    <rPh sb="4" eb="6">
      <t>チイキ</t>
    </rPh>
    <rPh sb="6" eb="8">
      <t>クブン</t>
    </rPh>
    <phoneticPr fontId="1"/>
  </si>
  <si>
    <t>朱鞠内</t>
  </si>
  <si>
    <t>ｼｭﾏﾘﾅｲ</t>
  </si>
  <si>
    <t>糠平</t>
  </si>
  <si>
    <t>ﾇｶﾋﾞﾗ</t>
  </si>
  <si>
    <t>占冠</t>
  </si>
  <si>
    <t>ｼﾑｶｯﾌﾟ</t>
  </si>
  <si>
    <t>中頓別</t>
  </si>
  <si>
    <t>ﾅｶﾄﾝﾍﾞﾂ</t>
  </si>
  <si>
    <t>幌加内</t>
  </si>
  <si>
    <t>ﾎﾛｶﾅｲ</t>
  </si>
  <si>
    <t>名寄</t>
  </si>
  <si>
    <t>ﾅﾖﾛ</t>
  </si>
  <si>
    <t>音威子府</t>
  </si>
  <si>
    <t>ｵﾄｲﾈｯﾌﾟ</t>
  </si>
  <si>
    <t>上川</t>
  </si>
  <si>
    <t>ｶﾐｶﾜ</t>
  </si>
  <si>
    <t>川湯</t>
  </si>
  <si>
    <t>ｶﾜﾕ</t>
  </si>
  <si>
    <t>歌登</t>
  </si>
  <si>
    <t>ｳﾀﾉﾎﾞﾘ</t>
  </si>
  <si>
    <t>美瑛</t>
  </si>
  <si>
    <t>ﾋﾞｴｲ</t>
  </si>
  <si>
    <t>美深</t>
  </si>
  <si>
    <t>ﾋﾞﾌｶ</t>
  </si>
  <si>
    <t>大滝</t>
  </si>
  <si>
    <t>ｵｵﾀｷ</t>
  </si>
  <si>
    <t>下川</t>
  </si>
  <si>
    <t>ｼﾓｶﾜ</t>
  </si>
  <si>
    <t>陸別</t>
  </si>
  <si>
    <t>ﾘｸﾍﾞﾂ</t>
  </si>
  <si>
    <t>中川</t>
  </si>
  <si>
    <t>ﾅｶｶﾞﾜ</t>
  </si>
  <si>
    <t>士別</t>
  </si>
  <si>
    <t>ｼﾍﾞﾂ</t>
  </si>
  <si>
    <t>幾寅</t>
  </si>
  <si>
    <t>ｲｸﾄﾗ</t>
  </si>
  <si>
    <t>喜茂別</t>
  </si>
  <si>
    <t>ｷﾓﾍﾞﾂ</t>
  </si>
  <si>
    <t>滝上</t>
  </si>
  <si>
    <t>ﾀｷﾉｳｴ</t>
  </si>
  <si>
    <t>西興部</t>
  </si>
  <si>
    <t>ﾆｼｵｺｯﾍﾟ</t>
  </si>
  <si>
    <t>佐呂間</t>
  </si>
  <si>
    <t>ｻﾛﾏ</t>
  </si>
  <si>
    <t>境野</t>
  </si>
  <si>
    <t>ｻｶｲﾉ</t>
  </si>
  <si>
    <t>遠軽</t>
  </si>
  <si>
    <t>ｴﾝｶﾞﾙ</t>
  </si>
  <si>
    <t>興部</t>
  </si>
  <si>
    <t>ｵｺｯﾍﾟ</t>
  </si>
  <si>
    <t>浜鬼志別</t>
  </si>
  <si>
    <t>ﾊﾏｵﾆｼﾍﾂ</t>
  </si>
  <si>
    <t>浜頓別</t>
  </si>
  <si>
    <t>ﾊﾏﾄﾝﾍﾞﾂ</t>
  </si>
  <si>
    <t>夕張</t>
  </si>
  <si>
    <t>ﾕｳﾊﾞﾘ</t>
  </si>
  <si>
    <t>弟子屈</t>
  </si>
  <si>
    <t>ﾃｼｶｶﾞ</t>
  </si>
  <si>
    <t>津別</t>
  </si>
  <si>
    <t>ﾂﾍﾞﾂ</t>
  </si>
  <si>
    <t>標茶</t>
  </si>
  <si>
    <t>ｼﾍﾞﾁｬ</t>
  </si>
  <si>
    <t>雄武</t>
  </si>
  <si>
    <t>ｵｵﾑ</t>
  </si>
  <si>
    <t>上札内</t>
  </si>
  <si>
    <t>ｶﾐｻﾂﾅｲ</t>
  </si>
  <si>
    <t>上士幌</t>
  </si>
  <si>
    <t>ｶﾐｼﾎﾛ</t>
  </si>
  <si>
    <t>大樹</t>
  </si>
  <si>
    <t>ﾀｲｷ</t>
  </si>
  <si>
    <t>鶴居</t>
  </si>
  <si>
    <t>ﾂﾙｲ</t>
  </si>
  <si>
    <t>更別</t>
  </si>
  <si>
    <t>ｻﾗﾍﾞﾂ</t>
  </si>
  <si>
    <t>別海</t>
  </si>
  <si>
    <t>ﾍﾞﾂｶｲ</t>
  </si>
  <si>
    <t>足寄</t>
  </si>
  <si>
    <t>ｱｼｮﾛ</t>
  </si>
  <si>
    <t>中標津</t>
  </si>
  <si>
    <t>ﾅｶｼﾍﾞﾂ</t>
  </si>
  <si>
    <t>大津</t>
  </si>
  <si>
    <t>ｵｵﾂ</t>
  </si>
  <si>
    <t>長沼</t>
  </si>
  <si>
    <t>ﾅｶﾞﾇﾏ</t>
  </si>
  <si>
    <t>江丹別</t>
  </si>
  <si>
    <t>ｴﾀﾝﾍﾞﾂ</t>
  </si>
  <si>
    <t>阿寒湖畔</t>
  </si>
  <si>
    <t>ｱｶﾝｺﾊﾝ</t>
  </si>
  <si>
    <t>白滝</t>
  </si>
  <si>
    <t>ｼﾗﾀｷ</t>
  </si>
  <si>
    <t>留辺蘂</t>
  </si>
  <si>
    <t>ﾙﾍﾞｼﾍﾞ</t>
  </si>
  <si>
    <t>麓郷</t>
  </si>
  <si>
    <t>ﾛｸｺﾞｳ</t>
  </si>
  <si>
    <t>真狩</t>
  </si>
  <si>
    <t>ﾏｯｶﾘ</t>
  </si>
  <si>
    <t>生田原</t>
  </si>
  <si>
    <t>ｲｸﾀﾊﾗ</t>
  </si>
  <si>
    <t>日高</t>
  </si>
  <si>
    <t>ﾋﾀﾞｶ</t>
  </si>
  <si>
    <t>朝日</t>
  </si>
  <si>
    <t>ｱｻﾋ</t>
  </si>
  <si>
    <t>沼川</t>
  </si>
  <si>
    <t>ﾇﾏｶﾜ</t>
  </si>
  <si>
    <t>石狩沼田</t>
  </si>
  <si>
    <t>ｲｼｶﾘﾇﾏﾀ</t>
  </si>
  <si>
    <t>東川</t>
  </si>
  <si>
    <t>ﾋｶﾞｼｶﾜ</t>
  </si>
  <si>
    <t>和寒</t>
  </si>
  <si>
    <t>ﾜｯｻﾑ</t>
  </si>
  <si>
    <t>富良野</t>
  </si>
  <si>
    <t>ﾌﾗﾉ</t>
  </si>
  <si>
    <t>比布</t>
  </si>
  <si>
    <t>ﾋﾟｯﾌﾟ</t>
  </si>
  <si>
    <t>達布</t>
  </si>
  <si>
    <t>ﾀｯﾌﾟ</t>
  </si>
  <si>
    <t>空知吉野</t>
  </si>
  <si>
    <t>ｿﾗﾁﾖｼﾉ</t>
  </si>
  <si>
    <t>上富良野</t>
  </si>
  <si>
    <t>ｶﾐﾌﾗﾉ</t>
  </si>
  <si>
    <t>幌糠</t>
  </si>
  <si>
    <t>ﾎﾛﾇｶ</t>
  </si>
  <si>
    <t>豊富</t>
  </si>
  <si>
    <t>ﾄﾖﾄﾐ</t>
  </si>
  <si>
    <t>深川</t>
  </si>
  <si>
    <t>ﾌｶｶﾞﾜ</t>
  </si>
  <si>
    <t>美幌</t>
  </si>
  <si>
    <t>ﾋﾞﾎﾛ</t>
  </si>
  <si>
    <t>倶知安</t>
  </si>
  <si>
    <t>ｸｯﾁｬﾝ</t>
  </si>
  <si>
    <t>滝川</t>
  </si>
  <si>
    <t>ﾀｷｶﾜ</t>
  </si>
  <si>
    <t>北見</t>
  </si>
  <si>
    <t>ｷﾀﾐ</t>
  </si>
  <si>
    <t>北見枝幸</t>
  </si>
  <si>
    <t>ｷﾀﾐｴｻｼ</t>
  </si>
  <si>
    <t>遠別</t>
  </si>
  <si>
    <t>ｴﾝﾍﾞﾂ</t>
  </si>
  <si>
    <t>小清水</t>
  </si>
  <si>
    <t>ｺｼﾐｽﾞ</t>
  </si>
  <si>
    <t>中徹別</t>
  </si>
  <si>
    <t>ﾅｶﾃｼﾍﾞﾂ</t>
  </si>
  <si>
    <t>糠内</t>
  </si>
  <si>
    <t>ﾇｶﾅｲ</t>
  </si>
  <si>
    <t>斜里</t>
  </si>
  <si>
    <t>ｼｬﾘ</t>
  </si>
  <si>
    <t>宇登呂</t>
  </si>
  <si>
    <t>ｳﾄﾛ</t>
  </si>
  <si>
    <t>天塩</t>
  </si>
  <si>
    <t>ﾃｼｵ</t>
  </si>
  <si>
    <t>中杵臼</t>
  </si>
  <si>
    <t>ﾅｶｷﾈｳｽ</t>
  </si>
  <si>
    <t>森野</t>
  </si>
  <si>
    <t>ﾓﾘﾉ</t>
  </si>
  <si>
    <t>美唄</t>
  </si>
  <si>
    <t>ﾋﾞﾊﾞｲ</t>
  </si>
  <si>
    <t>宗谷岬</t>
  </si>
  <si>
    <t>ｿｳﾔﾐｻｷ</t>
  </si>
  <si>
    <t>湧別</t>
  </si>
  <si>
    <t>ﾕｳﾍﾞﾂ</t>
  </si>
  <si>
    <t>穂別</t>
  </si>
  <si>
    <t>ﾎﾍﾞﾂ</t>
  </si>
  <si>
    <t>月形</t>
  </si>
  <si>
    <t>ﾂｷｶﾞﾀ</t>
  </si>
  <si>
    <t>芦別</t>
  </si>
  <si>
    <t>ｱｼﾍﾞﾂ</t>
  </si>
  <si>
    <t>新和</t>
  </si>
  <si>
    <t>ｼﾝﾜ</t>
  </si>
  <si>
    <t>新篠津</t>
  </si>
  <si>
    <t>ｼﾝｼﾉﾂ</t>
  </si>
  <si>
    <t>旭川</t>
  </si>
  <si>
    <t>ｱｻﾋｶﾜ</t>
  </si>
  <si>
    <t>美国</t>
  </si>
  <si>
    <t>ﾋﾞｸﾆ</t>
  </si>
  <si>
    <t>常呂</t>
  </si>
  <si>
    <t>ﾄｺﾛ</t>
  </si>
  <si>
    <t>羅臼</t>
  </si>
  <si>
    <t>ﾗｳｽ</t>
  </si>
  <si>
    <t>黒松内</t>
  </si>
  <si>
    <t>ｸﾛﾏﾂﾅｲ</t>
  </si>
  <si>
    <t>厚床</t>
  </si>
  <si>
    <t>ｱﾂﾄｺ</t>
  </si>
  <si>
    <t>沓形</t>
  </si>
  <si>
    <t>ｸﾂｶﾞﾀ</t>
  </si>
  <si>
    <t>蘭越</t>
  </si>
  <si>
    <t>ﾗﾝｺｼ</t>
  </si>
  <si>
    <t>厚真</t>
  </si>
  <si>
    <t>ｱﾂﾏ</t>
  </si>
  <si>
    <t>本別</t>
  </si>
  <si>
    <t>ﾎﾝﾍﾞﾂ</t>
  </si>
  <si>
    <t>稚内</t>
  </si>
  <si>
    <t>ﾜｯｶﾅｲ</t>
  </si>
  <si>
    <t>初山別</t>
  </si>
  <si>
    <t>ｼｮｻﾝﾍﾞﾂ</t>
  </si>
  <si>
    <t>支笏湖畔</t>
  </si>
  <si>
    <t>ｼｺﾂｺﾊﾝ</t>
  </si>
  <si>
    <t>芽室</t>
  </si>
  <si>
    <t>ﾒﾑﾛ</t>
  </si>
  <si>
    <t>池田</t>
  </si>
  <si>
    <t>ｲｹﾀﾞ</t>
  </si>
  <si>
    <t>駒場</t>
  </si>
  <si>
    <t>ｺﾏﾊﾞ</t>
  </si>
  <si>
    <t>紋別</t>
  </si>
  <si>
    <t>ﾓﾝﾍﾞﾂ</t>
  </si>
  <si>
    <t>新得</t>
  </si>
  <si>
    <t>ｼﾝﾄｸ</t>
  </si>
  <si>
    <t>鹿追</t>
  </si>
  <si>
    <t>ｼｶｵｲ</t>
  </si>
  <si>
    <t>恵庭島松</t>
  </si>
  <si>
    <t>ｴﾆﾜｼﾏﾏﾂ</t>
  </si>
  <si>
    <t>標津</t>
  </si>
  <si>
    <t>白糠</t>
  </si>
  <si>
    <t>ｼﾗﾇｶ</t>
  </si>
  <si>
    <t>羽幌</t>
  </si>
  <si>
    <t>ﾊﾎﾞﾛ</t>
  </si>
  <si>
    <t>余市</t>
  </si>
  <si>
    <t>ﾖｲﾁ</t>
  </si>
  <si>
    <t>厚田</t>
  </si>
  <si>
    <t>ｱﾂﾀ</t>
  </si>
  <si>
    <t>太田</t>
  </si>
  <si>
    <t>ｵｵﾀ</t>
  </si>
  <si>
    <t>鵡川</t>
  </si>
  <si>
    <t>ﾑｶﾜ</t>
  </si>
  <si>
    <t>今金</t>
  </si>
  <si>
    <t>ｲﾏｶﾞﾈ</t>
  </si>
  <si>
    <t>榊町</t>
  </si>
  <si>
    <t>ｻｶｷﾏﾁ</t>
  </si>
  <si>
    <t>留萌</t>
  </si>
  <si>
    <t>ﾙﾓｲ</t>
  </si>
  <si>
    <t>岩見沢</t>
  </si>
  <si>
    <t>ｲﾜﾐｻﾞﾜ</t>
  </si>
  <si>
    <t>長万部</t>
  </si>
  <si>
    <t>ｵｼｬﾏﾝﾍﾞ</t>
  </si>
  <si>
    <t>焼尻</t>
  </si>
  <si>
    <t>ﾔｷﾞｼﾘ</t>
  </si>
  <si>
    <t>岩内</t>
  </si>
  <si>
    <t>ｲﾜﾅｲ</t>
  </si>
  <si>
    <t>三石</t>
  </si>
  <si>
    <t>ﾐﾂｲｼ</t>
  </si>
  <si>
    <t>石狩</t>
  </si>
  <si>
    <t>ｲｼｶﾘ</t>
  </si>
  <si>
    <t>増毛</t>
  </si>
  <si>
    <t>ﾏｼｹ</t>
  </si>
  <si>
    <t>浜益</t>
  </si>
  <si>
    <t>ﾊﾏﾏｽ</t>
  </si>
  <si>
    <t>大岸</t>
  </si>
  <si>
    <t>ｵｵｷｼ</t>
  </si>
  <si>
    <t>網走</t>
  </si>
  <si>
    <t>ｱﾊﾞｼﾘ</t>
  </si>
  <si>
    <t>知方学</t>
  </si>
  <si>
    <t>ﾁｯﾎﾟﾏﾅｲ</t>
  </si>
  <si>
    <t>浦幌</t>
  </si>
  <si>
    <t>ｳﾗﾎﾛ</t>
  </si>
  <si>
    <t>納沙布</t>
  </si>
  <si>
    <t>ﾉｻｯﾌﾟ</t>
  </si>
  <si>
    <t>登別</t>
  </si>
  <si>
    <t>ﾉﾎﾞﾘﾍﾞﾂ</t>
  </si>
  <si>
    <t>日高門別</t>
  </si>
  <si>
    <t>ﾋﾀﾓﾝﾍﾞﾂ</t>
  </si>
  <si>
    <t>寿都</t>
  </si>
  <si>
    <t>ｽｯﾂ</t>
  </si>
  <si>
    <t>森</t>
  </si>
  <si>
    <t>ﾓﾘ</t>
  </si>
  <si>
    <t>山口</t>
  </si>
  <si>
    <t>ﾔﾏｸﾞﾁ</t>
  </si>
  <si>
    <t>八雲</t>
  </si>
  <si>
    <t>ﾔｸﾓ</t>
  </si>
  <si>
    <t>小樽</t>
  </si>
  <si>
    <t>ｵﾀﾙ</t>
  </si>
  <si>
    <t>伊達</t>
  </si>
  <si>
    <t>ﾀﾞﾃ</t>
  </si>
  <si>
    <t>帯広</t>
  </si>
  <si>
    <t>ｵﾋﾞﾋﾛ</t>
  </si>
  <si>
    <t>苫小牧</t>
  </si>
  <si>
    <t>ﾄﾏｺﾏｲ</t>
  </si>
  <si>
    <t>大野</t>
  </si>
  <si>
    <t>ｵｵﾉ</t>
  </si>
  <si>
    <t>白老</t>
  </si>
  <si>
    <t>ｼﾗｵｲ</t>
  </si>
  <si>
    <t>神恵内</t>
  </si>
  <si>
    <t>ｶﾓｴﾅｲ</t>
  </si>
  <si>
    <t>根室</t>
  </si>
  <si>
    <t>ﾈﾑﾛ</t>
  </si>
  <si>
    <t>広尾</t>
  </si>
  <si>
    <t>ﾋﾛｵ</t>
  </si>
  <si>
    <t>ｾﾀﾅ</t>
  </si>
  <si>
    <t>釧路</t>
  </si>
  <si>
    <t>ｸｼﾛ</t>
  </si>
  <si>
    <t>えりも岬</t>
  </si>
  <si>
    <t>ｴﾘﾓﾐｻｷ</t>
  </si>
  <si>
    <t>木古内</t>
  </si>
  <si>
    <t>ｷｺﾅｲ</t>
  </si>
  <si>
    <t>静内</t>
  </si>
  <si>
    <t>ｼｽﾞﾅｲ</t>
  </si>
  <si>
    <t>札幌</t>
  </si>
  <si>
    <t>ｻｯﾎﾟﾛ</t>
  </si>
  <si>
    <t>浦河</t>
  </si>
  <si>
    <t>ｳﾗｶﾜ</t>
  </si>
  <si>
    <t>鶉</t>
  </si>
  <si>
    <t>ｳｽﾞﾗ</t>
  </si>
  <si>
    <t>熊石</t>
  </si>
  <si>
    <t>ｸﾏｲｼ</t>
  </si>
  <si>
    <t>室蘭</t>
  </si>
  <si>
    <t>ﾑﾛﾗﾝ</t>
  </si>
  <si>
    <t>函館</t>
  </si>
  <si>
    <t>ﾊｺﾀﾞﾃ</t>
  </si>
  <si>
    <t>江差</t>
  </si>
  <si>
    <t>ｴｻｼ</t>
  </si>
  <si>
    <t>奥尻</t>
  </si>
  <si>
    <t>ｵｸｼﾘ</t>
  </si>
  <si>
    <t>松前</t>
  </si>
  <si>
    <t>ﾏﾂﾏｴ</t>
  </si>
  <si>
    <t>碇ケ関</t>
  </si>
  <si>
    <t>ｲｶﾘｶﾞｾｷ</t>
  </si>
  <si>
    <t>酸ケ湯</t>
  </si>
  <si>
    <t>ｽｶﾕ</t>
  </si>
  <si>
    <t>休屋</t>
  </si>
  <si>
    <t>ﾔｽﾐﾔ</t>
  </si>
  <si>
    <t>蟹田</t>
  </si>
  <si>
    <t>ｶﾆﾀ</t>
  </si>
  <si>
    <t>野辺地</t>
  </si>
  <si>
    <t>ﾉﾍｼﾞ</t>
  </si>
  <si>
    <t>今別</t>
  </si>
  <si>
    <t>ｲﾏﾍﾞﾂ</t>
  </si>
  <si>
    <t>むつ</t>
  </si>
  <si>
    <t>ﾑﾂ</t>
  </si>
  <si>
    <t>五所川原</t>
  </si>
  <si>
    <t>ｺﾞｼｮｶﾜﾗ</t>
  </si>
  <si>
    <t>六ケ所</t>
  </si>
  <si>
    <t>ﾛｯｶｼｮ</t>
  </si>
  <si>
    <t>小田野沢</t>
  </si>
  <si>
    <t>ｵﾀﾞﾉｻﾜ</t>
  </si>
  <si>
    <t>黒石</t>
  </si>
  <si>
    <t>ｸﾛｲｼ</t>
  </si>
  <si>
    <t>市浦</t>
  </si>
  <si>
    <t>ｼｳﾗ</t>
  </si>
  <si>
    <t>三戸</t>
  </si>
  <si>
    <t>ｻﾝﾉﾍ</t>
  </si>
  <si>
    <t>脇野沢</t>
  </si>
  <si>
    <t>ﾜｷﾉｻﾜ</t>
  </si>
  <si>
    <t>青森</t>
  </si>
  <si>
    <t>ｱｵﾓﾘ</t>
  </si>
  <si>
    <t>弘前</t>
  </si>
  <si>
    <t>ﾋﾛｻｷ</t>
  </si>
  <si>
    <t>大間</t>
  </si>
  <si>
    <t>ｵｵﾏ</t>
  </si>
  <si>
    <t>十和田</t>
  </si>
  <si>
    <t>ﾄﾜﾀﾞ</t>
  </si>
  <si>
    <t>三沢</t>
  </si>
  <si>
    <t>ﾐｻﾜ</t>
  </si>
  <si>
    <t>八戸</t>
  </si>
  <si>
    <t>ﾊﾁﾉﾍ</t>
  </si>
  <si>
    <t>鰺ケ沢</t>
  </si>
  <si>
    <t>ｱｼﾞｶﾞｻﾜ</t>
  </si>
  <si>
    <t>深浦</t>
  </si>
  <si>
    <t>ﾌｶｳﾗ</t>
  </si>
  <si>
    <t>八幡平</t>
  </si>
  <si>
    <t>ﾊﾁﾏﾝﾀｲ</t>
  </si>
  <si>
    <t>湯瀬</t>
  </si>
  <si>
    <t>ﾕｾﾞ</t>
  </si>
  <si>
    <t>湯の岱</t>
  </si>
  <si>
    <t>ﾕﾉﾀｲ</t>
  </si>
  <si>
    <t>阿仁合</t>
  </si>
  <si>
    <t>ｱﾆｱｲ</t>
  </si>
  <si>
    <t>大館</t>
  </si>
  <si>
    <t>ｵｵﾀﾞﾃ</t>
  </si>
  <si>
    <t>田沢湖</t>
  </si>
  <si>
    <t>ﾀｻﾞﾜｺ</t>
  </si>
  <si>
    <t>鷹巣</t>
  </si>
  <si>
    <t>ﾀｶﾉｽ</t>
  </si>
  <si>
    <t>湯沢</t>
  </si>
  <si>
    <t>ﾕｻﾞﾜ</t>
  </si>
  <si>
    <t>大曲</t>
  </si>
  <si>
    <t>ｵｵﾏｶﾞﾘ</t>
  </si>
  <si>
    <t>角館</t>
  </si>
  <si>
    <t>ｶｸﾀﾞﾃ</t>
  </si>
  <si>
    <t>横手</t>
  </si>
  <si>
    <t>ﾖｺﾃ</t>
  </si>
  <si>
    <t>岩見三内</t>
  </si>
  <si>
    <t>ｲﾜﾐｻﾝﾅｲ</t>
  </si>
  <si>
    <t>大正寺</t>
  </si>
  <si>
    <t>ﾀｲｼｮｳｼﾞ</t>
  </si>
  <si>
    <t>東由利</t>
  </si>
  <si>
    <t>ﾋｶﾞｼﾕﾘ</t>
  </si>
  <si>
    <t>五城目</t>
  </si>
  <si>
    <t>ｺﾞｼﾞｮｳﾒ</t>
  </si>
  <si>
    <t>矢島</t>
  </si>
  <si>
    <t>ﾔｼﾏ</t>
  </si>
  <si>
    <t>大潟</t>
  </si>
  <si>
    <t>ｵｵｶﾞﾀ</t>
  </si>
  <si>
    <t>男鹿</t>
  </si>
  <si>
    <t>ｵｶﾞ</t>
  </si>
  <si>
    <t>能代</t>
  </si>
  <si>
    <t>ﾉｼﾛ</t>
  </si>
  <si>
    <t>本荘</t>
  </si>
  <si>
    <t>ﾎﾝｼﾞｮｳ</t>
  </si>
  <si>
    <t>八森</t>
  </si>
  <si>
    <t>ﾊﾁﾓﾘ</t>
  </si>
  <si>
    <t>秋田</t>
  </si>
  <si>
    <t>ｱｷﾀ</t>
  </si>
  <si>
    <t>象潟</t>
  </si>
  <si>
    <t>ｷｻｶﾀ</t>
  </si>
  <si>
    <t>葛巻</t>
  </si>
  <si>
    <t>ｸｽﾞﾏｷ</t>
  </si>
  <si>
    <t>沢内</t>
  </si>
  <si>
    <t>ｻﾜｳﾁ</t>
  </si>
  <si>
    <t>湯田</t>
  </si>
  <si>
    <t>ﾕﾀﾞ</t>
  </si>
  <si>
    <t>荒屋</t>
  </si>
  <si>
    <t>ｱﾗﾔ</t>
  </si>
  <si>
    <t>藪川</t>
  </si>
  <si>
    <t>ﾔﾌﾞｶﾜ</t>
  </si>
  <si>
    <t>奥中山</t>
  </si>
  <si>
    <t>ｵｸﾅｶﾔﾏ</t>
  </si>
  <si>
    <t>山形</t>
  </si>
  <si>
    <t>ﾔﾏｶﾞﾀ</t>
  </si>
  <si>
    <t>岩手松尾</t>
  </si>
  <si>
    <t>ｲﾜﾃﾏﾂｵ</t>
  </si>
  <si>
    <t>雫石</t>
  </si>
  <si>
    <t>ｼｽﾞｸｲｼ</t>
  </si>
  <si>
    <t>軽米</t>
  </si>
  <si>
    <t>ｶﾙﾏｲ</t>
  </si>
  <si>
    <t>大迫</t>
  </si>
  <si>
    <t>ｵｵﾊｻﾏ</t>
  </si>
  <si>
    <t>好摩</t>
  </si>
  <si>
    <t>ｺｳﾏ</t>
  </si>
  <si>
    <t>遠野</t>
  </si>
  <si>
    <t>ﾄｵﾉ</t>
  </si>
  <si>
    <t>二戸</t>
  </si>
  <si>
    <t>ﾆﾉﾍ</t>
  </si>
  <si>
    <t>紫波</t>
  </si>
  <si>
    <t>ｼﾜ</t>
  </si>
  <si>
    <t>種市</t>
  </si>
  <si>
    <t>ﾀﾈｲﾁ</t>
  </si>
  <si>
    <t>盛岡</t>
  </si>
  <si>
    <t>ﾓﾘｵｶ</t>
  </si>
  <si>
    <t>岩泉</t>
  </si>
  <si>
    <t>ｲﾜｲｽﾞﾐ</t>
  </si>
  <si>
    <t>普代</t>
  </si>
  <si>
    <t>ﾌﾀﾞｲ</t>
  </si>
  <si>
    <t>久慈</t>
  </si>
  <si>
    <t>ｸｼﾞ</t>
  </si>
  <si>
    <t>住田</t>
  </si>
  <si>
    <t>ｽﾐﾀ</t>
  </si>
  <si>
    <t>千厩</t>
  </si>
  <si>
    <t>ｾﾝﾏﾔ</t>
  </si>
  <si>
    <t>小本</t>
  </si>
  <si>
    <t>ｵﾓﾄ</t>
  </si>
  <si>
    <t>門馬</t>
  </si>
  <si>
    <t>ｶﾄﾞﾏ</t>
  </si>
  <si>
    <t>川井</t>
  </si>
  <si>
    <t>ｶﾜｲ</t>
  </si>
  <si>
    <t>若柳</t>
  </si>
  <si>
    <t>ﾜｶﾔﾅｷﾞ</t>
  </si>
  <si>
    <t>江刺</t>
  </si>
  <si>
    <t>北上</t>
  </si>
  <si>
    <t>ｷﾀｶﾐ</t>
  </si>
  <si>
    <t>一関</t>
  </si>
  <si>
    <t>ｲﾁﾉｾｷ</t>
  </si>
  <si>
    <t>山田</t>
  </si>
  <si>
    <t>ﾔﾏﾀﾞ</t>
  </si>
  <si>
    <t>宮古</t>
  </si>
  <si>
    <t>ﾐﾔｺ</t>
  </si>
  <si>
    <t>釜石</t>
  </si>
  <si>
    <t>ｶﾏｲｼ</t>
  </si>
  <si>
    <t>大船渡</t>
  </si>
  <si>
    <t>ｵｵﾌﾅﾄ</t>
  </si>
  <si>
    <t>駒ノ湯</t>
  </si>
  <si>
    <t>ｺﾏﾉﾕ</t>
  </si>
  <si>
    <t>川渡</t>
  </si>
  <si>
    <t>ｶﾜﾀﾋﾞ</t>
  </si>
  <si>
    <t>大衡</t>
  </si>
  <si>
    <t>ｵｵﾋﾗ</t>
  </si>
  <si>
    <t>古川</t>
  </si>
  <si>
    <t>ﾌﾙｶﾜ</t>
  </si>
  <si>
    <t>築館</t>
  </si>
  <si>
    <t>ﾂｷﾀﾞﾃ</t>
  </si>
  <si>
    <t>鹿島台</t>
  </si>
  <si>
    <t>ｶｼﾏﾀﾞｲ</t>
  </si>
  <si>
    <t>米山</t>
  </si>
  <si>
    <t>ﾖﾈﾔﾏ</t>
  </si>
  <si>
    <t>気仙沼</t>
  </si>
  <si>
    <t>ｹｾﾝﾇﾏ</t>
  </si>
  <si>
    <t>志津川</t>
  </si>
  <si>
    <t>ｼﾂﾞｶﾜ</t>
  </si>
  <si>
    <t>塩釜</t>
  </si>
  <si>
    <t>ｼｵｶﾞﾏ</t>
  </si>
  <si>
    <t>白石</t>
  </si>
  <si>
    <t>ｼﾛｲｼ</t>
  </si>
  <si>
    <t>丸森</t>
  </si>
  <si>
    <t>ﾏﾙﾓﾘ</t>
  </si>
  <si>
    <t>石巻</t>
  </si>
  <si>
    <t>ｲｼﾉﾏｷ</t>
  </si>
  <si>
    <t>亘理</t>
  </si>
  <si>
    <t>ﾜﾀﾘ</t>
  </si>
  <si>
    <t>江ノ島</t>
  </si>
  <si>
    <t>ｴﾉｼﾏ</t>
  </si>
  <si>
    <t>新川</t>
  </si>
  <si>
    <t>ﾆｯｶﾜ</t>
  </si>
  <si>
    <t>仙台</t>
  </si>
  <si>
    <t>ｾﾝﾀﾞｲ</t>
  </si>
  <si>
    <t>大井沢</t>
  </si>
  <si>
    <t>ｵｵｲｻﾜ</t>
  </si>
  <si>
    <t>差首鍋</t>
  </si>
  <si>
    <t>ｻｽﾅﾍﾞ</t>
  </si>
  <si>
    <t>金山</t>
  </si>
  <si>
    <t>ｶﾈﾔﾏ</t>
  </si>
  <si>
    <t>高峰</t>
  </si>
  <si>
    <t>ﾀｶﾐﾈ</t>
  </si>
  <si>
    <t>向町</t>
  </si>
  <si>
    <t>ﾑｶｲﾏﾁ</t>
  </si>
  <si>
    <t>小国</t>
  </si>
  <si>
    <t>ｵｸﾞﾆ</t>
  </si>
  <si>
    <t>新庄</t>
  </si>
  <si>
    <t>ｼﾝｼﾞｮｳ</t>
  </si>
  <si>
    <t>尾花沢</t>
  </si>
  <si>
    <t>ｵﾊﾞﾅｻﾞﾜ</t>
  </si>
  <si>
    <t>左沢</t>
  </si>
  <si>
    <t>ｱﾃﾗｻﾞﾜ</t>
  </si>
  <si>
    <t>長井</t>
  </si>
  <si>
    <t>ﾅｶﾞｲ</t>
  </si>
  <si>
    <t>高畠</t>
  </si>
  <si>
    <t>ﾀｶﾊﾀ</t>
  </si>
  <si>
    <t>肘折</t>
  </si>
  <si>
    <t>ﾋｼﾞｵﾘ</t>
  </si>
  <si>
    <t>米沢</t>
  </si>
  <si>
    <t>ﾖﾈｻﾞﾜ</t>
  </si>
  <si>
    <t>狩川</t>
  </si>
  <si>
    <t>ｶﾘｶﾜ</t>
  </si>
  <si>
    <t>鼠ケ関</t>
  </si>
  <si>
    <t>ﾈｽﾞｶﾞｾｷ</t>
  </si>
  <si>
    <t>鶴岡</t>
  </si>
  <si>
    <t>ﾂﾙｵｶ</t>
  </si>
  <si>
    <t>飛島</t>
  </si>
  <si>
    <t>ﾄﾋﾞｼﾏ</t>
  </si>
  <si>
    <t>酒田</t>
  </si>
  <si>
    <t>ｻｶﾀ</t>
  </si>
  <si>
    <t>桧枝岐</t>
  </si>
  <si>
    <t>ﾋﾉｴﾏﾀ</t>
  </si>
  <si>
    <t>南郷</t>
  </si>
  <si>
    <t>ﾅﾝｺﾞｳ</t>
  </si>
  <si>
    <t>桧原</t>
  </si>
  <si>
    <t>ﾋﾊﾞﾗ</t>
  </si>
  <si>
    <t>田島</t>
  </si>
  <si>
    <t>ﾀｼﾞﾏ</t>
  </si>
  <si>
    <t>只見</t>
  </si>
  <si>
    <t>ﾀﾀﾞﾐ</t>
  </si>
  <si>
    <t>猪苗代</t>
  </si>
  <si>
    <t>ｲﾅﾜｼﾛ</t>
  </si>
  <si>
    <t>飯舘</t>
  </si>
  <si>
    <t>ｲｲﾀﾃ</t>
  </si>
  <si>
    <t>小野新町</t>
  </si>
  <si>
    <t>ｵﾉﾆｲﾏﾁ</t>
  </si>
  <si>
    <t>川内</t>
  </si>
  <si>
    <t>ｶﾜｳﾁ</t>
  </si>
  <si>
    <t>湯本</t>
  </si>
  <si>
    <t>ﾕﾓﾄ</t>
  </si>
  <si>
    <t>西会津</t>
  </si>
  <si>
    <t>ﾆｼｱｲﾂﾞ</t>
  </si>
  <si>
    <t>喜多方</t>
  </si>
  <si>
    <t>ｷﾀｶﾀ</t>
  </si>
  <si>
    <t>若松</t>
  </si>
  <si>
    <t>ﾜｶﾏﾂ</t>
  </si>
  <si>
    <t>船引</t>
  </si>
  <si>
    <t>ﾌﾈﾋｷ</t>
  </si>
  <si>
    <t>白河</t>
  </si>
  <si>
    <t>ｼﾗｶﾜ</t>
  </si>
  <si>
    <t>石川</t>
  </si>
  <si>
    <t>ｲｼｶﾜ</t>
  </si>
  <si>
    <t>梁川</t>
  </si>
  <si>
    <t>ﾔﾅｶﾞﾜ</t>
  </si>
  <si>
    <t>東白川</t>
  </si>
  <si>
    <t>ﾋｶｼｼﾗｶﾜ</t>
  </si>
  <si>
    <t>二本松</t>
  </si>
  <si>
    <t>ﾆﾎﾝﾏﾂ</t>
  </si>
  <si>
    <t>鷲倉</t>
  </si>
  <si>
    <t>ﾜｼｸﾗ</t>
  </si>
  <si>
    <t>茂庭</t>
  </si>
  <si>
    <t>ﾓﾆﾜ</t>
  </si>
  <si>
    <t>郡山</t>
  </si>
  <si>
    <t>ｺｵﾘﾔﾏ</t>
  </si>
  <si>
    <t>浪江</t>
  </si>
  <si>
    <t>ﾅﾐｴ</t>
  </si>
  <si>
    <t>福島</t>
  </si>
  <si>
    <t>ﾌｸｼﾏ</t>
  </si>
  <si>
    <t>相馬</t>
  </si>
  <si>
    <t>ｿｵﾏ</t>
  </si>
  <si>
    <t>広野</t>
  </si>
  <si>
    <t>ﾋﾛﾉ</t>
  </si>
  <si>
    <t>小名浜</t>
  </si>
  <si>
    <t>ｵﾅﾊﾏ</t>
  </si>
  <si>
    <t>大子</t>
  </si>
  <si>
    <t>ﾀﾞｲｺﾞ</t>
  </si>
  <si>
    <t>小瀬</t>
  </si>
  <si>
    <t>ｵｾ</t>
  </si>
  <si>
    <t>笠間</t>
  </si>
  <si>
    <t>ｶｻﾏ</t>
  </si>
  <si>
    <t>鉾田</t>
  </si>
  <si>
    <t>ﾎｺﾀ</t>
  </si>
  <si>
    <t>下妻</t>
  </si>
  <si>
    <t>ｼﾓﾂﾏ</t>
  </si>
  <si>
    <t>水戸</t>
  </si>
  <si>
    <t>ﾐﾄ</t>
  </si>
  <si>
    <t>龍ケ崎</t>
  </si>
  <si>
    <t>ﾘｭｳｶﾞｻｷ</t>
  </si>
  <si>
    <t>日立</t>
  </si>
  <si>
    <t>ﾋﾀﾁ</t>
  </si>
  <si>
    <t>古河</t>
  </si>
  <si>
    <t>ｺｶﾞ</t>
  </si>
  <si>
    <t>土浦</t>
  </si>
  <si>
    <t>ﾂﾁｳﾗ</t>
  </si>
  <si>
    <t>鹿島</t>
  </si>
  <si>
    <t>ｶｼﾏ</t>
  </si>
  <si>
    <t>土呂部</t>
  </si>
  <si>
    <t>ﾄﾞﾛﾌﾞ</t>
  </si>
  <si>
    <t>那須</t>
  </si>
  <si>
    <t>ﾅｽ</t>
  </si>
  <si>
    <t>五十里</t>
  </si>
  <si>
    <t>ｲｶﾘ</t>
  </si>
  <si>
    <t>今市</t>
  </si>
  <si>
    <t>ｲﾏｲﾁ</t>
  </si>
  <si>
    <t>黒磯</t>
  </si>
  <si>
    <t>ｸﾛｲｿ</t>
  </si>
  <si>
    <t>塩谷</t>
  </si>
  <si>
    <t>ｼｵﾔ</t>
  </si>
  <si>
    <t>大田原</t>
  </si>
  <si>
    <t>ｵｵﾀﾜﾗ</t>
  </si>
  <si>
    <t>鹿沼</t>
  </si>
  <si>
    <t>ｶﾇﾏ</t>
  </si>
  <si>
    <t>真岡</t>
  </si>
  <si>
    <t>ﾓｵｶ</t>
  </si>
  <si>
    <t>小山</t>
  </si>
  <si>
    <t>ｵﾔﾏ</t>
  </si>
  <si>
    <t>宇都宮</t>
  </si>
  <si>
    <t>ｳﾂﾉﾐﾔ</t>
  </si>
  <si>
    <t>佐野</t>
  </si>
  <si>
    <t>ｻﾉ</t>
  </si>
  <si>
    <t>藤原</t>
  </si>
  <si>
    <t>ﾌｼﾞﾜﾗ</t>
  </si>
  <si>
    <t>ﾐﾅｶﾐ</t>
  </si>
  <si>
    <t>草津</t>
  </si>
  <si>
    <t>ｸｻﾂ</t>
  </si>
  <si>
    <t>沼田</t>
  </si>
  <si>
    <t>ﾇﾏﾀ</t>
  </si>
  <si>
    <t>中之条</t>
  </si>
  <si>
    <t>ﾅｶﾉｼﾞｮｳ</t>
  </si>
  <si>
    <t>田代</t>
  </si>
  <si>
    <t>ﾀｼﾛ</t>
  </si>
  <si>
    <t>前橋</t>
  </si>
  <si>
    <t>ﾏｴﾊﾞｼ</t>
  </si>
  <si>
    <t>桐生</t>
  </si>
  <si>
    <t>ｷﾘｭｳ</t>
  </si>
  <si>
    <t>上里見</t>
  </si>
  <si>
    <t>ｶﾐｻﾄﾐ</t>
  </si>
  <si>
    <t>伊勢崎</t>
  </si>
  <si>
    <t>ｲｾｻｷ</t>
  </si>
  <si>
    <t>西野牧</t>
  </si>
  <si>
    <t>ﾆｼﾉﾏｷ</t>
  </si>
  <si>
    <t>館林</t>
  </si>
  <si>
    <t>ﾀﾃﾊﾞﾔｼ</t>
  </si>
  <si>
    <t>寄居</t>
  </si>
  <si>
    <t>ﾖﾘｲ</t>
  </si>
  <si>
    <t>熊谷</t>
  </si>
  <si>
    <t>ｸﾏｶﾞﾔ</t>
  </si>
  <si>
    <t>久喜</t>
  </si>
  <si>
    <t>ｸｷ</t>
  </si>
  <si>
    <t>秩父</t>
  </si>
  <si>
    <t>ﾁﾁﾌﾞ</t>
  </si>
  <si>
    <t>鳩山</t>
  </si>
  <si>
    <t>ﾊﾄﾔﾏ</t>
  </si>
  <si>
    <t>越谷</t>
  </si>
  <si>
    <t>ｺｼｶﾞﾔ</t>
  </si>
  <si>
    <t>所沢</t>
  </si>
  <si>
    <t>ﾄｺﾛｻﾞﾜ</t>
  </si>
  <si>
    <t>小河内</t>
  </si>
  <si>
    <t>ｵｺﾞｳﾁ</t>
  </si>
  <si>
    <t>青梅</t>
  </si>
  <si>
    <t>ｵｵﾒ</t>
  </si>
  <si>
    <t>練馬</t>
  </si>
  <si>
    <t>ﾈﾘﾏ</t>
  </si>
  <si>
    <t>八王子</t>
  </si>
  <si>
    <t>ﾊﾁｵｳｼﾞ</t>
  </si>
  <si>
    <t>府中</t>
  </si>
  <si>
    <t>ﾌﾁｭｳ</t>
  </si>
  <si>
    <t>東京</t>
  </si>
  <si>
    <t>ﾄｳｷｮｳ</t>
  </si>
  <si>
    <t>大島</t>
  </si>
  <si>
    <t>ｵｵｼﾏ</t>
  </si>
  <si>
    <t>新島</t>
  </si>
  <si>
    <t>ﾆｲｼﾞﾏ</t>
  </si>
  <si>
    <t>三宅島</t>
  </si>
  <si>
    <t>ﾐﾔｹｼﾞﾏ</t>
  </si>
  <si>
    <t>八丈島</t>
  </si>
  <si>
    <t>ﾊﾁｼﾞｮｳ</t>
  </si>
  <si>
    <t>父島</t>
  </si>
  <si>
    <t>ﾁﾁｼﾞﾏ</t>
  </si>
  <si>
    <t>我孫子</t>
  </si>
  <si>
    <t>ｱﾋﾞｺ</t>
  </si>
  <si>
    <t>船橋</t>
  </si>
  <si>
    <t>ﾌﾅﾊﾞｼ</t>
  </si>
  <si>
    <t>佐倉</t>
  </si>
  <si>
    <t>ｻｸﾗ</t>
  </si>
  <si>
    <t>銚子</t>
  </si>
  <si>
    <t>ﾁｮｳｼ</t>
  </si>
  <si>
    <t>千葉</t>
  </si>
  <si>
    <t>ﾁﾊﾞ</t>
  </si>
  <si>
    <t>茂原</t>
  </si>
  <si>
    <t>ﾓﾊﾞﾗ</t>
  </si>
  <si>
    <t>木更津</t>
  </si>
  <si>
    <t>ｷｻﾗﾂﾞ</t>
  </si>
  <si>
    <t>牛久</t>
  </si>
  <si>
    <t>ｳｼｸ</t>
  </si>
  <si>
    <t>坂畑</t>
  </si>
  <si>
    <t>ｻｶﾊﾀ</t>
  </si>
  <si>
    <t>鴨川</t>
  </si>
  <si>
    <t>ｶﾓｶﾞﾜ</t>
  </si>
  <si>
    <t>勝浦</t>
  </si>
  <si>
    <t>ｶﾂｳﾗ</t>
  </si>
  <si>
    <t>館山</t>
  </si>
  <si>
    <t>ﾀﾃﾔﾏ</t>
  </si>
  <si>
    <t>ｴﾋﾞﾅ</t>
  </si>
  <si>
    <t>横浜</t>
  </si>
  <si>
    <t>ﾖｺﾊﾏ</t>
  </si>
  <si>
    <t>三浦</t>
  </si>
  <si>
    <t>ﾐｳﾗ</t>
  </si>
  <si>
    <t>野沢温泉</t>
  </si>
  <si>
    <t>ﾉｻﾞﾜ</t>
  </si>
  <si>
    <t>信濃町</t>
  </si>
  <si>
    <t>ｼﾅﾉﾏﾁ</t>
  </si>
  <si>
    <t>飯山</t>
  </si>
  <si>
    <t>ｲｲﾔﾏ</t>
  </si>
  <si>
    <t>白馬</t>
  </si>
  <si>
    <t>ﾊｸﾊﾞ</t>
  </si>
  <si>
    <t>長野</t>
  </si>
  <si>
    <t>ﾅｶﾞﾉ</t>
  </si>
  <si>
    <t>大町</t>
  </si>
  <si>
    <t>ｵｵﾏﾁ</t>
  </si>
  <si>
    <t>信州新町</t>
  </si>
  <si>
    <t>ｼﾝﾏﾁ</t>
  </si>
  <si>
    <t>菅平</t>
  </si>
  <si>
    <t>ｽｶﾞﾀﾞｲﾗ</t>
  </si>
  <si>
    <t>上田</t>
  </si>
  <si>
    <t>ｳｴﾀﾞ</t>
  </si>
  <si>
    <t>穂高</t>
  </si>
  <si>
    <t>ﾎﾀｶ</t>
  </si>
  <si>
    <t>軽井沢</t>
  </si>
  <si>
    <t>ｶﾙｲｻﾞﾜ</t>
  </si>
  <si>
    <t>松本</t>
  </si>
  <si>
    <t>ﾏﾂﾓﾄ</t>
  </si>
  <si>
    <t>立科</t>
  </si>
  <si>
    <t>ﾀﾃｼﾅ</t>
  </si>
  <si>
    <t>佐久</t>
  </si>
  <si>
    <t>ｻｸ</t>
  </si>
  <si>
    <t>奈川</t>
  </si>
  <si>
    <t>ﾅｶﾞﾜ</t>
  </si>
  <si>
    <t>諏訪</t>
  </si>
  <si>
    <t>ｽﾜ</t>
  </si>
  <si>
    <t>辰野</t>
  </si>
  <si>
    <t>ﾀﾂﾉ</t>
  </si>
  <si>
    <t>原村</t>
  </si>
  <si>
    <t>ﾊﾗﾑﾗ</t>
  </si>
  <si>
    <t>野辺山</t>
  </si>
  <si>
    <t>ﾉﾍﾞﾔﾏ</t>
  </si>
  <si>
    <t>木曽福島</t>
  </si>
  <si>
    <t>ｷｿﾌｸｼﾏ</t>
  </si>
  <si>
    <t>高遠</t>
  </si>
  <si>
    <t>ﾀｶﾄｳ</t>
  </si>
  <si>
    <t>南木曽</t>
  </si>
  <si>
    <t>ﾅｷﾞｿ</t>
  </si>
  <si>
    <t>飯島</t>
  </si>
  <si>
    <t>ｲｲｼﾞﾏ</t>
  </si>
  <si>
    <t>飯田</t>
  </si>
  <si>
    <t>ｲｲﾀﾞ</t>
  </si>
  <si>
    <t>浪合</t>
  </si>
  <si>
    <t>ﾅﾐｱｲ</t>
  </si>
  <si>
    <t>南信濃</t>
  </si>
  <si>
    <t>ﾐﾅﾐｼﾅﾉ</t>
  </si>
  <si>
    <t>大泉</t>
  </si>
  <si>
    <t>ｵｵｲｽﾞﾐ</t>
  </si>
  <si>
    <t>韮崎</t>
  </si>
  <si>
    <t>ﾆﾗｻｷ</t>
  </si>
  <si>
    <t>甲府</t>
  </si>
  <si>
    <t>ｺｳﾌ</t>
  </si>
  <si>
    <t>勝沼</t>
  </si>
  <si>
    <t>ｶﾂﾇﾏ</t>
  </si>
  <si>
    <t>大月</t>
  </si>
  <si>
    <t>ｵｵﾂｷ</t>
  </si>
  <si>
    <t>河口湖</t>
  </si>
  <si>
    <t>ｶﾜｸﾞﾁｺ</t>
  </si>
  <si>
    <t>山中</t>
  </si>
  <si>
    <t>ﾔﾏﾅｶ</t>
  </si>
  <si>
    <t>南部</t>
  </si>
  <si>
    <t>ﾅﾝﾌﾞ</t>
  </si>
  <si>
    <t>井川</t>
  </si>
  <si>
    <t>ｲｶﾜ</t>
  </si>
  <si>
    <t>御殿場</t>
  </si>
  <si>
    <t>ｺﾞﾃﾝﾊﾞ</t>
  </si>
  <si>
    <t>三島</t>
  </si>
  <si>
    <t>ﾐｼﾏ</t>
  </si>
  <si>
    <t>佐久間</t>
  </si>
  <si>
    <t>ｻｸﾏ</t>
  </si>
  <si>
    <t>清水</t>
  </si>
  <si>
    <t>ｼﾐｽﾞ</t>
  </si>
  <si>
    <t>網代</t>
  </si>
  <si>
    <t>ｱｼﾞﾛ</t>
  </si>
  <si>
    <t>静岡</t>
  </si>
  <si>
    <t>ｼｽﾞｵｶ</t>
  </si>
  <si>
    <t>天竜</t>
  </si>
  <si>
    <t>ﾃﾝﾘｭｳ</t>
  </si>
  <si>
    <t>浜松</t>
  </si>
  <si>
    <t>ﾊﾏﾏﾂ</t>
  </si>
  <si>
    <t>ﾏｷﾉﾊﾗ</t>
  </si>
  <si>
    <t>松崎</t>
  </si>
  <si>
    <t>ﾏﾂｻﾞｷ</t>
  </si>
  <si>
    <t>稲取</t>
  </si>
  <si>
    <t>ｲﾅﾄﾘ</t>
  </si>
  <si>
    <t>御前崎</t>
  </si>
  <si>
    <t>ｵﾏｴｻﾞｷ</t>
  </si>
  <si>
    <t>石廊崎</t>
  </si>
  <si>
    <t>ｲﾛｳｻﾞｷ</t>
  </si>
  <si>
    <t>稲武</t>
  </si>
  <si>
    <t>ｲﾅﾌﾞ</t>
  </si>
  <si>
    <t>名古屋</t>
  </si>
  <si>
    <t>ﾅｺﾞﾔ</t>
  </si>
  <si>
    <t>豊田</t>
  </si>
  <si>
    <t>ﾄﾖﾀ</t>
  </si>
  <si>
    <t>東海</t>
  </si>
  <si>
    <t>ﾄｳｶｲ</t>
  </si>
  <si>
    <t>岡崎</t>
  </si>
  <si>
    <t>ｵｶｻﾞｷ</t>
  </si>
  <si>
    <t>蒲郡</t>
  </si>
  <si>
    <t>ｶﾞﾏｺﾞｵﾘ</t>
  </si>
  <si>
    <t>南知多</t>
  </si>
  <si>
    <t>ﾐﾅﾐﾁﾀ</t>
  </si>
  <si>
    <t>豊橋</t>
  </si>
  <si>
    <t>ﾄﾖﾊｼ</t>
  </si>
  <si>
    <t>伊良湖</t>
  </si>
  <si>
    <t>ｲﾗｺ</t>
  </si>
  <si>
    <t>河合</t>
  </si>
  <si>
    <t>神岡</t>
  </si>
  <si>
    <t>ｶﾐｵｶ</t>
  </si>
  <si>
    <t>白川</t>
  </si>
  <si>
    <t>栃尾</t>
  </si>
  <si>
    <t>ﾄﾁｵ</t>
  </si>
  <si>
    <t>高山</t>
  </si>
  <si>
    <t>ﾀｶﾔﾏ</t>
  </si>
  <si>
    <t>六厩</t>
  </si>
  <si>
    <t>ﾑﾏｲ</t>
  </si>
  <si>
    <t>宮之前</t>
  </si>
  <si>
    <t>ﾐﾔﾉﾏｴ</t>
  </si>
  <si>
    <t>長滝</t>
  </si>
  <si>
    <t>ﾅｶﾞﾀｷ</t>
  </si>
  <si>
    <t>萩原</t>
  </si>
  <si>
    <t>ﾊｷﾞﾜﾗ</t>
  </si>
  <si>
    <t>八幡</t>
  </si>
  <si>
    <t>ﾊﾁﾏﾝ</t>
  </si>
  <si>
    <t>宮地</t>
  </si>
  <si>
    <t>ﾐﾔｼﾞ</t>
  </si>
  <si>
    <t>樽見</t>
  </si>
  <si>
    <t>ﾀﾙﾐ</t>
  </si>
  <si>
    <t>ｶﾅﾔﾏ</t>
  </si>
  <si>
    <t>美濃</t>
  </si>
  <si>
    <t>ﾐﾉ</t>
  </si>
  <si>
    <t>黒川</t>
  </si>
  <si>
    <t>ｸﾛｶﾜ</t>
  </si>
  <si>
    <t>揖斐川</t>
  </si>
  <si>
    <t>ｲﾋﾞｶﾞﾜ</t>
  </si>
  <si>
    <t>美濃加茂</t>
  </si>
  <si>
    <t>ﾐﾉｶﾓ</t>
  </si>
  <si>
    <t>恵那</t>
  </si>
  <si>
    <t>ｴﾅ</t>
  </si>
  <si>
    <t>中津川</t>
  </si>
  <si>
    <t>ﾅｶﾂｶﾞﾜ</t>
  </si>
  <si>
    <t>関ケ原</t>
  </si>
  <si>
    <t>ｾｷｶﾞﾊﾗ</t>
  </si>
  <si>
    <t>大垣</t>
  </si>
  <si>
    <t>ｵｵｶﾞｷ</t>
  </si>
  <si>
    <t>岐阜</t>
  </si>
  <si>
    <t>ｷﾞﾌ</t>
  </si>
  <si>
    <t>多治見</t>
  </si>
  <si>
    <t>ﾀｼﾞﾐ</t>
  </si>
  <si>
    <t>桑名</t>
  </si>
  <si>
    <t>ｸﾜﾅ</t>
  </si>
  <si>
    <t>四日市</t>
  </si>
  <si>
    <t>ﾖｯｶｲﾁ</t>
  </si>
  <si>
    <t>亀山</t>
  </si>
  <si>
    <t>ｶﾒﾔﾏ</t>
  </si>
  <si>
    <t>上野</t>
  </si>
  <si>
    <t>ｳｴﾉ</t>
  </si>
  <si>
    <t>津</t>
  </si>
  <si>
    <t>ﾂ</t>
  </si>
  <si>
    <t>小俣</t>
  </si>
  <si>
    <t>ｵﾊﾞﾀ</t>
  </si>
  <si>
    <t>粥見</t>
  </si>
  <si>
    <t>ｶﾕﾐ</t>
  </si>
  <si>
    <t>鳥羽</t>
  </si>
  <si>
    <t>ﾄﾊﾞ</t>
  </si>
  <si>
    <t>紀伊長島</t>
  </si>
  <si>
    <t>ｷｲﾅｶﾞｼﾏ</t>
  </si>
  <si>
    <t>尾鷲</t>
  </si>
  <si>
    <t>ｵﾜｾ</t>
  </si>
  <si>
    <t>粟島</t>
  </si>
  <si>
    <t>ｱﾜｼﾏ</t>
  </si>
  <si>
    <t>村上</t>
  </si>
  <si>
    <t>ﾑﾗｶﾐ</t>
  </si>
  <si>
    <t>相川</t>
  </si>
  <si>
    <t>ｱｲｶﾜ</t>
  </si>
  <si>
    <t>両津</t>
  </si>
  <si>
    <t>ﾘｮｳﾂ</t>
  </si>
  <si>
    <t>中条</t>
  </si>
  <si>
    <t>ﾅｶｼﾞｮｳ</t>
  </si>
  <si>
    <t>下関</t>
  </si>
  <si>
    <t>ｼﾓｾｷ</t>
  </si>
  <si>
    <t>新潟</t>
  </si>
  <si>
    <t>ﾆｲｶﾞﾀ</t>
  </si>
  <si>
    <t>羽茂</t>
  </si>
  <si>
    <t>ﾊﾓﾁ</t>
  </si>
  <si>
    <t>新津</t>
  </si>
  <si>
    <t>ﾆｲﾂ</t>
  </si>
  <si>
    <t>巻</t>
  </si>
  <si>
    <t>ﾏｷ</t>
  </si>
  <si>
    <t>寺泊</t>
  </si>
  <si>
    <t>ﾃﾗﾄﾞﾏﾘ</t>
  </si>
  <si>
    <t>三条</t>
  </si>
  <si>
    <t>ｻﾝｼﾞｮｳ</t>
  </si>
  <si>
    <t>津川</t>
  </si>
  <si>
    <t>ﾂｶﾞﾜ</t>
  </si>
  <si>
    <t>長岡</t>
  </si>
  <si>
    <t>ﾅｶﾞｵｶ</t>
  </si>
  <si>
    <t>柏崎</t>
  </si>
  <si>
    <t>ｶｼﾜｻﾞｷ</t>
  </si>
  <si>
    <t>入広瀬</t>
  </si>
  <si>
    <t>ｲﾘﾋﾛｾ</t>
  </si>
  <si>
    <t>小出</t>
  </si>
  <si>
    <t>ｺｲﾃﾞ</t>
  </si>
  <si>
    <t>高田</t>
  </si>
  <si>
    <t>ﾀｶﾀﾞ</t>
  </si>
  <si>
    <t>安塚</t>
  </si>
  <si>
    <t>ﾔｽﾂﾞｶ</t>
  </si>
  <si>
    <t>十日町</t>
  </si>
  <si>
    <t>ﾄｵｶﾏﾁ</t>
  </si>
  <si>
    <t>糸魚川</t>
  </si>
  <si>
    <t>ｲﾄｲｶﾞﾜ</t>
  </si>
  <si>
    <t>能生</t>
  </si>
  <si>
    <t>ﾉｳ</t>
  </si>
  <si>
    <t>関山</t>
  </si>
  <si>
    <t>ｾｷﾔﾏ</t>
  </si>
  <si>
    <t>津南</t>
  </si>
  <si>
    <t>ﾂﾅﾝ</t>
  </si>
  <si>
    <t>泊</t>
  </si>
  <si>
    <t>ﾄﾏﾘ</t>
  </si>
  <si>
    <t>氷見</t>
  </si>
  <si>
    <t>ﾋﾐ</t>
  </si>
  <si>
    <t>魚津</t>
  </si>
  <si>
    <t>ｳｵﾂﾞ</t>
  </si>
  <si>
    <t>伏木</t>
  </si>
  <si>
    <t>ﾌｼｷ</t>
  </si>
  <si>
    <t>富山</t>
  </si>
  <si>
    <t>ﾄﾔﾏ</t>
  </si>
  <si>
    <t>砺波</t>
  </si>
  <si>
    <t>ﾄﾅﾐ</t>
  </si>
  <si>
    <t>上市</t>
  </si>
  <si>
    <t>ｶﾐｲﾁ</t>
  </si>
  <si>
    <t>八尾</t>
  </si>
  <si>
    <t>ﾔﾂｵ</t>
  </si>
  <si>
    <t>珠洲</t>
  </si>
  <si>
    <t>ｽｽﾞ</t>
  </si>
  <si>
    <t>輪島</t>
  </si>
  <si>
    <t>ﾜｼﾞﾏ</t>
  </si>
  <si>
    <t>七尾</t>
  </si>
  <si>
    <t>ﾅﾅｵ</t>
  </si>
  <si>
    <t>羽咋</t>
  </si>
  <si>
    <t>ﾊｸｲ</t>
  </si>
  <si>
    <t>金沢</t>
  </si>
  <si>
    <t>ｶﾅｻﾞﾜ</t>
  </si>
  <si>
    <t>小松</t>
  </si>
  <si>
    <t>ｺﾏﾂ</t>
  </si>
  <si>
    <t>三国</t>
  </si>
  <si>
    <t>ﾐｸﾆ</t>
  </si>
  <si>
    <t>越廼</t>
  </si>
  <si>
    <t>ｺｼﾉ</t>
  </si>
  <si>
    <t>福井</t>
  </si>
  <si>
    <t>ﾌｸｲ</t>
  </si>
  <si>
    <t>勝山</t>
  </si>
  <si>
    <t>ｶﾂﾔﾏ</t>
  </si>
  <si>
    <t>今庄</t>
  </si>
  <si>
    <t>ｲﾏｼﾞｮｳ</t>
  </si>
  <si>
    <t>敦賀</t>
  </si>
  <si>
    <t>ﾂﾙｶﾞ</t>
  </si>
  <si>
    <t>美浜</t>
  </si>
  <si>
    <t>ﾐﾊﾏ</t>
  </si>
  <si>
    <t>小浜</t>
  </si>
  <si>
    <t>ｵﾊﾞﾏ</t>
  </si>
  <si>
    <t>今津</t>
  </si>
  <si>
    <t>ｲﾏﾂﾞ</t>
  </si>
  <si>
    <t>彦根</t>
  </si>
  <si>
    <t>ﾋｺﾈ</t>
  </si>
  <si>
    <t>信楽</t>
  </si>
  <si>
    <t>ｼｶﾞﾗｷ</t>
  </si>
  <si>
    <t>土山</t>
  </si>
  <si>
    <t>ﾂﾁﾔﾏ</t>
  </si>
  <si>
    <t>間人</t>
  </si>
  <si>
    <t>ﾀｲｻﾞ</t>
  </si>
  <si>
    <t>宮津</t>
  </si>
  <si>
    <t>ﾐﾔﾂﾞ</t>
  </si>
  <si>
    <t>舞鶴</t>
  </si>
  <si>
    <t>ﾏｲﾂﾞﾙ</t>
  </si>
  <si>
    <t>福知山</t>
  </si>
  <si>
    <t>ﾌｸﾁﾔﾏ</t>
  </si>
  <si>
    <t>美山</t>
  </si>
  <si>
    <t>ﾐﾔﾏ</t>
  </si>
  <si>
    <t>園部</t>
  </si>
  <si>
    <t>ｿﾉﾍﾞ</t>
  </si>
  <si>
    <t>京都</t>
  </si>
  <si>
    <t>ｷｮｳﾄ</t>
  </si>
  <si>
    <t>能勢</t>
  </si>
  <si>
    <t>ﾉｾ</t>
  </si>
  <si>
    <t>枚方</t>
  </si>
  <si>
    <t>ﾋﾗｶﾀ</t>
  </si>
  <si>
    <t>大阪</t>
  </si>
  <si>
    <t>ｵｵｻｶ</t>
  </si>
  <si>
    <t>生駒山</t>
  </si>
  <si>
    <t>ｲｺﾏﾔﾏ</t>
  </si>
  <si>
    <t>堺</t>
  </si>
  <si>
    <t>ｻｶｲ</t>
  </si>
  <si>
    <t>熊取</t>
  </si>
  <si>
    <t>ｸﾏﾄﾘ</t>
  </si>
  <si>
    <t>香住</t>
  </si>
  <si>
    <t>ｶｽﾐ</t>
  </si>
  <si>
    <t>豊岡</t>
  </si>
  <si>
    <t>ﾄﾖｵｶ</t>
  </si>
  <si>
    <t>和田山</t>
  </si>
  <si>
    <t>ﾜﾀﾞﾔﾏ</t>
  </si>
  <si>
    <t>生野</t>
  </si>
  <si>
    <t>ｲｸﾉ</t>
  </si>
  <si>
    <t>柏原</t>
  </si>
  <si>
    <t>ｶｲﾊﾞﾗ</t>
  </si>
  <si>
    <t>一宮</t>
  </si>
  <si>
    <t>ｲﾁﾉﾐﾔ</t>
  </si>
  <si>
    <t>福崎</t>
  </si>
  <si>
    <t>ﾌｸｻｷ</t>
  </si>
  <si>
    <t>西脇</t>
  </si>
  <si>
    <t>ﾆｼﾜｷ</t>
  </si>
  <si>
    <t>上郡</t>
  </si>
  <si>
    <t>ｶﾐｺﾞｳﾘ</t>
  </si>
  <si>
    <t>姫路</t>
  </si>
  <si>
    <t>ﾋﾒｼﾞ</t>
  </si>
  <si>
    <t>三田</t>
  </si>
  <si>
    <t>ｻﾝﾀﾞ</t>
  </si>
  <si>
    <t>三木</t>
  </si>
  <si>
    <t>ﾐｷ</t>
  </si>
  <si>
    <t>家島</t>
  </si>
  <si>
    <t>ｲｴｼﾏ</t>
  </si>
  <si>
    <t>明石</t>
  </si>
  <si>
    <t>ｱｶｼ</t>
  </si>
  <si>
    <t>神戸</t>
  </si>
  <si>
    <t>ｺｳﾍﾞ</t>
  </si>
  <si>
    <t>郡家</t>
  </si>
  <si>
    <t>ｸﾞﾝｹﾞ</t>
  </si>
  <si>
    <t>洲本</t>
  </si>
  <si>
    <t>ｽﾓﾄ</t>
  </si>
  <si>
    <t>南淡</t>
  </si>
  <si>
    <t>ﾅﾝﾀﾞﾝ</t>
  </si>
  <si>
    <t>奈良</t>
  </si>
  <si>
    <t>ﾅﾗ</t>
  </si>
  <si>
    <t>針</t>
  </si>
  <si>
    <t>ﾊﾘ</t>
  </si>
  <si>
    <t>大宇陀</t>
  </si>
  <si>
    <t>ｵｵｳﾀﾞ</t>
  </si>
  <si>
    <t>五條</t>
  </si>
  <si>
    <t>ｺﾞｼﾞｮｳ</t>
  </si>
  <si>
    <t>上北山</t>
  </si>
  <si>
    <t>ｶﾐｷﾀﾔﾏ</t>
  </si>
  <si>
    <t>風屋</t>
  </si>
  <si>
    <t>ｶｾﾞﾔ</t>
  </si>
  <si>
    <t>かつらぎ</t>
  </si>
  <si>
    <t>ｶﾂﾗｷﾞ</t>
  </si>
  <si>
    <t>和歌山</t>
  </si>
  <si>
    <t>ﾜｶﾔﾏ</t>
  </si>
  <si>
    <t>高野山</t>
  </si>
  <si>
    <t>ｺｳﾔｻﾝ</t>
  </si>
  <si>
    <t>ﾘｭｳｼﾞﾝ</t>
  </si>
  <si>
    <t>栗栖川</t>
  </si>
  <si>
    <t>ｸﾘｽｶﾞﾜ</t>
  </si>
  <si>
    <t>新宮</t>
  </si>
  <si>
    <t>ｼﾝｸﾞｳ</t>
  </si>
  <si>
    <t>白浜</t>
  </si>
  <si>
    <t>ｼﾗﾊﾏ</t>
  </si>
  <si>
    <t>西川</t>
  </si>
  <si>
    <t>ﾆｼｶﾜ</t>
  </si>
  <si>
    <t>潮岬</t>
  </si>
  <si>
    <t>ｼｵﾉﾐｻｷ</t>
  </si>
  <si>
    <t>上長田</t>
  </si>
  <si>
    <t>ｶﾐﾅｶﾞﾀ</t>
  </si>
  <si>
    <t>千屋</t>
  </si>
  <si>
    <t>ﾁﾔ</t>
  </si>
  <si>
    <t>奈義</t>
  </si>
  <si>
    <t>ﾅｷﾞ</t>
  </si>
  <si>
    <t>久世</t>
  </si>
  <si>
    <t>ｸｾ</t>
  </si>
  <si>
    <t>津山</t>
  </si>
  <si>
    <t>ﾂﾔﾏ</t>
  </si>
  <si>
    <t>新見</t>
  </si>
  <si>
    <t>ﾆｲﾐ</t>
  </si>
  <si>
    <t>福渡</t>
  </si>
  <si>
    <t>ﾌｸﾜﾀﾘ</t>
  </si>
  <si>
    <t>和気</t>
  </si>
  <si>
    <t>ﾜｹ</t>
  </si>
  <si>
    <t>高梁</t>
  </si>
  <si>
    <t>ﾀｶﾊｼ</t>
  </si>
  <si>
    <t>岡山</t>
  </si>
  <si>
    <t>ｵｶﾔﾏ</t>
  </si>
  <si>
    <t>虫明</t>
  </si>
  <si>
    <t>ﾑｼｱｹﾞ</t>
  </si>
  <si>
    <t>倉敷</t>
  </si>
  <si>
    <t>ｸﾗｼｷ</t>
  </si>
  <si>
    <t>笠岡</t>
  </si>
  <si>
    <t>ｶｻｵｶ</t>
  </si>
  <si>
    <t>玉野</t>
  </si>
  <si>
    <t>ﾀﾏﾉ</t>
  </si>
  <si>
    <t>高野</t>
  </si>
  <si>
    <t>ﾀｶﾉ</t>
  </si>
  <si>
    <t>三次</t>
  </si>
  <si>
    <t>ﾐﾖｼ</t>
  </si>
  <si>
    <t>庄原</t>
  </si>
  <si>
    <t>ｼｮｳﾊﾞﾗ</t>
  </si>
  <si>
    <t>大朝</t>
  </si>
  <si>
    <t>ｵｵｱｻ</t>
  </si>
  <si>
    <t>油木</t>
  </si>
  <si>
    <t>ﾕｷ</t>
  </si>
  <si>
    <t>加計</t>
  </si>
  <si>
    <t>ｶｹ</t>
  </si>
  <si>
    <t>世羅</t>
  </si>
  <si>
    <t>ｾﾗ</t>
  </si>
  <si>
    <t>福山</t>
  </si>
  <si>
    <t>ﾌｸﾔﾏ</t>
  </si>
  <si>
    <t>佐伯</t>
  </si>
  <si>
    <t>広島</t>
  </si>
  <si>
    <t>ﾋﾛｼﾏ</t>
  </si>
  <si>
    <t>竹原</t>
  </si>
  <si>
    <t>ﾀｹﾊﾗ</t>
  </si>
  <si>
    <t>大竹</t>
  </si>
  <si>
    <t>ｵｵﾀｹ</t>
  </si>
  <si>
    <t>呉</t>
  </si>
  <si>
    <t>ｸﾚ</t>
  </si>
  <si>
    <t>西郷</t>
  </si>
  <si>
    <t>ｻｲｺﾞｳ</t>
  </si>
  <si>
    <t>海士</t>
  </si>
  <si>
    <t>ｱﾏ</t>
  </si>
  <si>
    <t>松江</t>
  </si>
  <si>
    <t>ﾏﾂｴ</t>
  </si>
  <si>
    <t>出雲</t>
  </si>
  <si>
    <t>ｲｽﾞﾓ</t>
  </si>
  <si>
    <t>大田</t>
  </si>
  <si>
    <t>ｵｵﾀﾞ</t>
  </si>
  <si>
    <t>掛合</t>
  </si>
  <si>
    <t>ｶｹﾔ</t>
  </si>
  <si>
    <t>横田</t>
  </si>
  <si>
    <t>ﾖｺﾀ</t>
  </si>
  <si>
    <t>赤名</t>
  </si>
  <si>
    <t>ｱｶﾅ</t>
  </si>
  <si>
    <t>川本</t>
  </si>
  <si>
    <t>ｶﾜﾓﾄ</t>
  </si>
  <si>
    <t>浜田</t>
  </si>
  <si>
    <t>ﾊﾏﾀﾞ</t>
  </si>
  <si>
    <t>瑞穂</t>
  </si>
  <si>
    <t>ﾐｽﾞﾎ</t>
  </si>
  <si>
    <t>弥栄</t>
  </si>
  <si>
    <t>ﾔｻｶ</t>
  </si>
  <si>
    <t>益田</t>
  </si>
  <si>
    <t>ﾏｽﾀﾞ</t>
  </si>
  <si>
    <t>津和野</t>
  </si>
  <si>
    <t>ﾂﾜﾉ</t>
  </si>
  <si>
    <t>境</t>
  </si>
  <si>
    <t>青谷</t>
  </si>
  <si>
    <t>ｱｵﾔ</t>
  </si>
  <si>
    <t>岩井</t>
  </si>
  <si>
    <t>ｲﾜｲ</t>
  </si>
  <si>
    <t>米子</t>
  </si>
  <si>
    <t>ﾖﾅｺﾞ</t>
  </si>
  <si>
    <t>倉吉</t>
  </si>
  <si>
    <t>ｸﾗﾖｼ</t>
  </si>
  <si>
    <t>鳥取</t>
  </si>
  <si>
    <t>ﾄｯﾄﾘ</t>
  </si>
  <si>
    <t>智頭</t>
  </si>
  <si>
    <t>ﾁｽﾞ</t>
  </si>
  <si>
    <t>茶屋</t>
  </si>
  <si>
    <t>ﾁｬﾔ</t>
  </si>
  <si>
    <t>穴吹</t>
  </si>
  <si>
    <t>ｱﾅﾌﾞｷ</t>
  </si>
  <si>
    <t>徳島</t>
  </si>
  <si>
    <t>ﾄｸｼﾏ</t>
  </si>
  <si>
    <t>京上</t>
  </si>
  <si>
    <t>ｷｮｳｼﾞｮｳ</t>
  </si>
  <si>
    <t>蒲生田</t>
  </si>
  <si>
    <t>ｶﾞﾓｳﾀﾞ</t>
  </si>
  <si>
    <t>木頭</t>
  </si>
  <si>
    <t>ｷﾄｳ</t>
  </si>
  <si>
    <t>日和佐</t>
  </si>
  <si>
    <t>ﾋﾜｻ</t>
  </si>
  <si>
    <t>内海</t>
  </si>
  <si>
    <t>ｳﾁﾉﾐ</t>
  </si>
  <si>
    <t>高松</t>
  </si>
  <si>
    <t>ﾀｶﾏﾂ</t>
  </si>
  <si>
    <t>多度津</t>
  </si>
  <si>
    <t>ﾀﾄﾞﾂ</t>
  </si>
  <si>
    <t>滝宮</t>
  </si>
  <si>
    <t>ﾀｷﾉﾐﾔ</t>
  </si>
  <si>
    <t>引田</t>
  </si>
  <si>
    <t>ﾋｹﾀ</t>
  </si>
  <si>
    <t>財田</t>
  </si>
  <si>
    <t>ｻｲﾀ</t>
  </si>
  <si>
    <t>大三島</t>
  </si>
  <si>
    <t>ｵｵﾐｼﾏ</t>
  </si>
  <si>
    <t>今治</t>
  </si>
  <si>
    <t>ｲﾏﾊﾞﾘ</t>
  </si>
  <si>
    <t>新居浜</t>
  </si>
  <si>
    <t>ﾆｲﾊﾏ</t>
  </si>
  <si>
    <t>松山</t>
  </si>
  <si>
    <t>ﾏﾂﾔﾏ</t>
  </si>
  <si>
    <t>長浜</t>
  </si>
  <si>
    <t>ﾅｶﾞﾊﾏ</t>
  </si>
  <si>
    <t>久万</t>
  </si>
  <si>
    <t>ｸﾏ</t>
  </si>
  <si>
    <t>大洲</t>
  </si>
  <si>
    <t>ｵｵｽﾞ</t>
  </si>
  <si>
    <t>宇和</t>
  </si>
  <si>
    <t>ｳﾜ</t>
  </si>
  <si>
    <t>宇和島</t>
  </si>
  <si>
    <t>ｳﾜｼﾞﾏ</t>
  </si>
  <si>
    <t>近永</t>
  </si>
  <si>
    <t>ﾁｶﾅｶﾞ</t>
  </si>
  <si>
    <t>御荘</t>
  </si>
  <si>
    <t>ﾐｼｮｳ</t>
  </si>
  <si>
    <t>本川</t>
  </si>
  <si>
    <t>ﾎﾝｶﾞﾜ</t>
  </si>
  <si>
    <t>本山</t>
  </si>
  <si>
    <t>ﾓﾄﾔﾏ</t>
  </si>
  <si>
    <t>大栃</t>
  </si>
  <si>
    <t>ｵｵﾄﾞﾁ</t>
  </si>
  <si>
    <t>高知</t>
  </si>
  <si>
    <t>ｺｳﾁ</t>
  </si>
  <si>
    <t>後免</t>
  </si>
  <si>
    <t>ｺﾞﾒﾝ</t>
  </si>
  <si>
    <t>安芸</t>
  </si>
  <si>
    <t>ｱｷ</t>
  </si>
  <si>
    <t>梼原</t>
  </si>
  <si>
    <t>ﾕｽﾊﾗ</t>
  </si>
  <si>
    <t>須崎</t>
  </si>
  <si>
    <t>ｽｻｷ</t>
  </si>
  <si>
    <t>窪川</t>
  </si>
  <si>
    <t>ｸﾎﾞｶﾜ</t>
  </si>
  <si>
    <t>室戸岬</t>
  </si>
  <si>
    <t>ﾑﾛﾄﾐｻｷ</t>
  </si>
  <si>
    <t>江川崎</t>
  </si>
  <si>
    <t>ｴｶﾜｻｷ</t>
  </si>
  <si>
    <t>佐賀</t>
  </si>
  <si>
    <t>ｻｶﾞ</t>
  </si>
  <si>
    <t>宿毛</t>
  </si>
  <si>
    <t>ｽｸﾓ</t>
  </si>
  <si>
    <t>中村</t>
  </si>
  <si>
    <t>ﾅｶﾑﾗ</t>
  </si>
  <si>
    <t>須佐</t>
  </si>
  <si>
    <t>ｽｻ</t>
  </si>
  <si>
    <t>萩</t>
  </si>
  <si>
    <t>ﾊｷﾞ</t>
  </si>
  <si>
    <t>油谷</t>
  </si>
  <si>
    <t>ﾕﾔ</t>
  </si>
  <si>
    <t>徳佐</t>
  </si>
  <si>
    <t>ﾄｸｻ</t>
  </si>
  <si>
    <t>秋吉台</t>
  </si>
  <si>
    <t>ｱｷﾖｼﾀﾞｲ</t>
  </si>
  <si>
    <t>広瀬</t>
  </si>
  <si>
    <t>ﾋﾛｾ</t>
  </si>
  <si>
    <t>岩国</t>
  </si>
  <si>
    <t>ｲﾜｸﾆ</t>
  </si>
  <si>
    <t>防府</t>
  </si>
  <si>
    <t>ﾎｳﾌ</t>
  </si>
  <si>
    <t>下松</t>
  </si>
  <si>
    <t>ｸﾀﾞﾏﾂ</t>
  </si>
  <si>
    <t>玖珂</t>
  </si>
  <si>
    <t>ｸｶﾞ</t>
  </si>
  <si>
    <t>ｼﾓﾉｾｷ</t>
  </si>
  <si>
    <t>柳井</t>
  </si>
  <si>
    <t>ﾔﾅｲ</t>
  </si>
  <si>
    <t>安下庄</t>
  </si>
  <si>
    <t>ｱｹﾞﾉｼｮｳ</t>
  </si>
  <si>
    <t>宗像</t>
  </si>
  <si>
    <t>ﾑﾅｶﾀ</t>
  </si>
  <si>
    <t>ﾔﾊﾀ</t>
  </si>
  <si>
    <t>行橋</t>
  </si>
  <si>
    <t>ﾕｸﾊｼ</t>
  </si>
  <si>
    <t>飯塚</t>
  </si>
  <si>
    <t>ｲｲﾂﾞｶ</t>
  </si>
  <si>
    <t>前原</t>
  </si>
  <si>
    <t>ﾏｴﾊﾞﾙ</t>
  </si>
  <si>
    <t>福岡</t>
  </si>
  <si>
    <t>ﾌｸｵｶ</t>
  </si>
  <si>
    <t>太宰府</t>
  </si>
  <si>
    <t>ﾀﾞｻﾞｲﾌ</t>
  </si>
  <si>
    <t>添田</t>
  </si>
  <si>
    <t>ｿｴﾀﾞ</t>
  </si>
  <si>
    <t>久留米</t>
  </si>
  <si>
    <t>ｸﾙﾒ</t>
  </si>
  <si>
    <t>黒木</t>
  </si>
  <si>
    <t>ｸﾛｷ</t>
  </si>
  <si>
    <t>大牟田</t>
  </si>
  <si>
    <t>ｵｵﾑﾀ</t>
  </si>
  <si>
    <t>国見</t>
  </si>
  <si>
    <t>ｸﾆﾐ</t>
  </si>
  <si>
    <t>中津</t>
  </si>
  <si>
    <t>ﾅｶﾂ</t>
  </si>
  <si>
    <t>豊後高田</t>
  </si>
  <si>
    <t>ﾌﾞﾝｺﾀｶﾀ</t>
  </si>
  <si>
    <t>院内</t>
  </si>
  <si>
    <t>ｲﾝﾅｲ</t>
  </si>
  <si>
    <t>杵築</t>
  </si>
  <si>
    <t>ｷﾂｷ</t>
  </si>
  <si>
    <t>日田</t>
  </si>
  <si>
    <t>ﾋﾀ</t>
  </si>
  <si>
    <t>玖珠</t>
  </si>
  <si>
    <t>ｸｽ</t>
  </si>
  <si>
    <t>湯布院</t>
  </si>
  <si>
    <t>ﾕﾌｲﾝ</t>
  </si>
  <si>
    <t>大分</t>
  </si>
  <si>
    <t>ｵｵｲﾀ</t>
  </si>
  <si>
    <t>犬飼</t>
  </si>
  <si>
    <t>ｲﾇｶｲ</t>
  </si>
  <si>
    <t>竹田</t>
  </si>
  <si>
    <t>ﾀｹﾀ</t>
  </si>
  <si>
    <t>ｻｲｷ</t>
  </si>
  <si>
    <t>宇目</t>
  </si>
  <si>
    <t>ｳﾒ</t>
  </si>
  <si>
    <t>蒲江</t>
  </si>
  <si>
    <t>ｶﾏｴ</t>
  </si>
  <si>
    <t>厳原</t>
  </si>
  <si>
    <t>ｲｽﾞﾊﾗ</t>
  </si>
  <si>
    <t>芦辺</t>
  </si>
  <si>
    <t>ｱｼﾍﾞ</t>
  </si>
  <si>
    <t>平戸</t>
  </si>
  <si>
    <t>ﾋﾗﾄﾞ</t>
  </si>
  <si>
    <t>松浦</t>
  </si>
  <si>
    <t>ﾏﾂｳﾗ</t>
  </si>
  <si>
    <t>佐世保</t>
  </si>
  <si>
    <t>ｻｾﾎﾞ</t>
  </si>
  <si>
    <t>大瀬戸</t>
  </si>
  <si>
    <t>ｵｵｾﾄ</t>
  </si>
  <si>
    <t>長崎</t>
  </si>
  <si>
    <t>ﾅｶﾞｻｷ</t>
  </si>
  <si>
    <t>島原</t>
  </si>
  <si>
    <t>ｼﾏﾊﾞﾗ</t>
  </si>
  <si>
    <t>福江</t>
  </si>
  <si>
    <t>ﾌｸｴ</t>
  </si>
  <si>
    <t>口之津</t>
  </si>
  <si>
    <t>ｸﾁﾉﾂ</t>
  </si>
  <si>
    <t>野母崎</t>
  </si>
  <si>
    <t>ﾉﾓｻﾞｷ</t>
  </si>
  <si>
    <t>伊万里</t>
  </si>
  <si>
    <t>ｲﾏﾘ</t>
  </si>
  <si>
    <t>嬉野</t>
  </si>
  <si>
    <t>ｳﾚｼﾉ</t>
  </si>
  <si>
    <t>鹿北</t>
  </si>
  <si>
    <t>ｶﾎｸ</t>
  </si>
  <si>
    <t>南小国</t>
  </si>
  <si>
    <t>ﾐﾅﾐｵｸﾞﾆ</t>
  </si>
  <si>
    <t>岱明</t>
  </si>
  <si>
    <t>ﾀｲﾒｲ</t>
  </si>
  <si>
    <t>菊池</t>
  </si>
  <si>
    <t>ｷｸﾁ</t>
  </si>
  <si>
    <t>阿蘇乙姫</t>
  </si>
  <si>
    <t>ｱｿｵﾄﾋﾒ</t>
  </si>
  <si>
    <t>熊本</t>
  </si>
  <si>
    <t>ｸﾏﾓﾄ</t>
  </si>
  <si>
    <t>阿蘇山</t>
  </si>
  <si>
    <t>ｱｿｻﾝ</t>
  </si>
  <si>
    <t>高森</t>
  </si>
  <si>
    <t>ﾀｶﾓﾘ</t>
  </si>
  <si>
    <t>三角</t>
  </si>
  <si>
    <t>ﾐｽﾐ</t>
  </si>
  <si>
    <t>甲佐</t>
  </si>
  <si>
    <t>ｺｳｻ</t>
  </si>
  <si>
    <t>松島</t>
  </si>
  <si>
    <t>ﾏﾂｼﾏ</t>
  </si>
  <si>
    <t>本渡</t>
  </si>
  <si>
    <t>ﾎﾝﾄﾞ</t>
  </si>
  <si>
    <t>八代</t>
  </si>
  <si>
    <t>ﾔﾂｼﾛ</t>
  </si>
  <si>
    <t>水俣</t>
  </si>
  <si>
    <t>ﾐﾅﾏﾀ</t>
  </si>
  <si>
    <t>人吉</t>
  </si>
  <si>
    <t>ﾋﾄﾖｼ</t>
  </si>
  <si>
    <t>上</t>
  </si>
  <si>
    <t>ｳｴ</t>
  </si>
  <si>
    <t>牛深</t>
  </si>
  <si>
    <t>ｳｼﾌﾞｶ</t>
  </si>
  <si>
    <t>高千穂</t>
  </si>
  <si>
    <t>ﾀｶﾁﾎ</t>
  </si>
  <si>
    <t>古江</t>
  </si>
  <si>
    <t>ﾌﾙｴ</t>
  </si>
  <si>
    <t>鞍岡</t>
  </si>
  <si>
    <t>ｸﾗｵｶ</t>
  </si>
  <si>
    <t>延岡</t>
  </si>
  <si>
    <t>ﾉﾍﾞｵｶ</t>
  </si>
  <si>
    <t>日向</t>
  </si>
  <si>
    <t>ﾋｭｳｶﾞ</t>
  </si>
  <si>
    <t>神門</t>
  </si>
  <si>
    <t>ﾐｶﾄﾞ</t>
  </si>
  <si>
    <t>西米良</t>
  </si>
  <si>
    <t>ﾆｼﾒﾗ</t>
  </si>
  <si>
    <t>高鍋</t>
  </si>
  <si>
    <t>ﾀｶﾅﾍﾞ</t>
  </si>
  <si>
    <t>加久藤</t>
  </si>
  <si>
    <t>ｶｸﾄｳ</t>
  </si>
  <si>
    <t>西都</t>
  </si>
  <si>
    <t>ｻｲﾄ</t>
  </si>
  <si>
    <t>小林</t>
  </si>
  <si>
    <t>ｺﾊﾞﾔｼ</t>
  </si>
  <si>
    <t>宮崎</t>
  </si>
  <si>
    <t>ﾐﾔｻﾞｷ</t>
  </si>
  <si>
    <t>青島</t>
  </si>
  <si>
    <t>ｱｵｼﾏ</t>
  </si>
  <si>
    <t>都城</t>
  </si>
  <si>
    <t>ﾐﾔｺﾉｼﾞｮ</t>
  </si>
  <si>
    <t>油津</t>
  </si>
  <si>
    <t>ｱﾌﾞﾗﾂ</t>
  </si>
  <si>
    <t>串間</t>
  </si>
  <si>
    <t>ｸｼﾏ</t>
  </si>
  <si>
    <t>阿久根</t>
  </si>
  <si>
    <t>ｱｸﾈ</t>
  </si>
  <si>
    <t>大口</t>
  </si>
  <si>
    <t>ｵｵｸﾁ</t>
  </si>
  <si>
    <t>中甑</t>
  </si>
  <si>
    <t>ﾅｶｺｼｷ</t>
  </si>
  <si>
    <t>東市来</t>
  </si>
  <si>
    <t>ﾋｶﾞｼｲﾁｷ</t>
  </si>
  <si>
    <t>牧之原</t>
  </si>
  <si>
    <t>鹿児島</t>
  </si>
  <si>
    <t>ｶｺﾞｼﾏ</t>
  </si>
  <si>
    <t>輝北</t>
  </si>
  <si>
    <t>ｷﾎｸ</t>
  </si>
  <si>
    <t>加世田</t>
  </si>
  <si>
    <t>ｶｾﾀﾞ</t>
  </si>
  <si>
    <t>志布志</t>
  </si>
  <si>
    <t>ｼﾌﾞｼ</t>
  </si>
  <si>
    <t>喜入</t>
  </si>
  <si>
    <t>ｷｲﾚ</t>
  </si>
  <si>
    <t>鹿屋</t>
  </si>
  <si>
    <t>ｶﾉﾔ</t>
  </si>
  <si>
    <t>枕崎</t>
  </si>
  <si>
    <t>ﾏｸﾗｻﾞｷ</t>
  </si>
  <si>
    <t>指宿</t>
  </si>
  <si>
    <t>ｲﾌﾞｽｷ</t>
  </si>
  <si>
    <t>内之浦</t>
  </si>
  <si>
    <t>ｳﾁﾉｳﾗ</t>
  </si>
  <si>
    <t>種子島</t>
  </si>
  <si>
    <t>ﾀﾈｶﾞｼﾏ</t>
  </si>
  <si>
    <t>上中</t>
  </si>
  <si>
    <t>ｶﾐﾅｶ</t>
  </si>
  <si>
    <t>屋久島</t>
  </si>
  <si>
    <t>ﾔｸｼﾏ</t>
  </si>
  <si>
    <t>尾之間</t>
  </si>
  <si>
    <t>ｵﾉｱｲﾀﾞ</t>
  </si>
  <si>
    <t>名瀬</t>
  </si>
  <si>
    <t>ﾅｾﾞ</t>
  </si>
  <si>
    <t>古仁屋</t>
  </si>
  <si>
    <t>ｺﾆﾔ</t>
  </si>
  <si>
    <t>伊仙</t>
  </si>
  <si>
    <t>ｲｾﾝ</t>
  </si>
  <si>
    <t>沖永良部</t>
  </si>
  <si>
    <t>ｵｷﾉｴﾗﾌﾞ</t>
  </si>
  <si>
    <t>伊是名</t>
  </si>
  <si>
    <t>ｲｾﾞﾅ</t>
  </si>
  <si>
    <t>奥</t>
  </si>
  <si>
    <t>ｵｸ</t>
  </si>
  <si>
    <t>名護</t>
  </si>
  <si>
    <t>ﾅｺﾞ</t>
  </si>
  <si>
    <t>金武</t>
  </si>
  <si>
    <t>ｷﾝ</t>
  </si>
  <si>
    <t>久米島</t>
  </si>
  <si>
    <t>ｸﾒｼﾞﾏ</t>
  </si>
  <si>
    <t>渡嘉敷</t>
  </si>
  <si>
    <t>ﾄｶｼｷ</t>
  </si>
  <si>
    <t>那覇</t>
  </si>
  <si>
    <t>ﾅﾊ</t>
  </si>
  <si>
    <t>糸数</t>
  </si>
  <si>
    <t>ｲﾄｶｽﾞ</t>
  </si>
  <si>
    <t>南大東</t>
  </si>
  <si>
    <t>ﾀﾞｲﾄｳ</t>
  </si>
  <si>
    <t>伊良部</t>
  </si>
  <si>
    <t>ｲﾗﾌﾞ</t>
  </si>
  <si>
    <t>宮古島</t>
  </si>
  <si>
    <t>ﾐﾔｺｼﾞﾏ</t>
  </si>
  <si>
    <t>多良間</t>
  </si>
  <si>
    <t>ﾀﾗﾏ</t>
  </si>
  <si>
    <t>伊原間</t>
  </si>
  <si>
    <t>ｲﾊﾞﾙﾏ</t>
  </si>
  <si>
    <t>与那国島</t>
  </si>
  <si>
    <t>ﾖﾅｸﾞﾆ</t>
  </si>
  <si>
    <t>西表島</t>
  </si>
  <si>
    <t>ｲﾘｵﾓﾃ</t>
  </si>
  <si>
    <t>石垣島</t>
  </si>
  <si>
    <t>ｲｼｶﾞｷ</t>
  </si>
  <si>
    <t>ｵｵﾊﾗ</t>
  </si>
  <si>
    <t>波照間</t>
  </si>
  <si>
    <t>ﾊﾃﾙﾏ</t>
  </si>
  <si>
    <t>川辺</t>
    <rPh sb="0" eb="2">
      <t>カワベ</t>
    </rPh>
    <phoneticPr fontId="1"/>
  </si>
  <si>
    <t>今岡</t>
    <rPh sb="0" eb="2">
      <t>イマオカ</t>
    </rPh>
    <phoneticPr fontId="1"/>
  </si>
  <si>
    <t>三入</t>
    <rPh sb="0" eb="2">
      <t>ミイリ</t>
    </rPh>
    <phoneticPr fontId="1"/>
  </si>
  <si>
    <t>東広島</t>
    <rPh sb="0" eb="1">
      <t>ヒガシ</t>
    </rPh>
    <rPh sb="1" eb="3">
      <t>ヒロシマ</t>
    </rPh>
    <phoneticPr fontId="1"/>
  </si>
  <si>
    <t>廿日市津田</t>
    <rPh sb="2" eb="3">
      <t>シ</t>
    </rPh>
    <rPh sb="3" eb="5">
      <t>ツダ</t>
    </rPh>
    <phoneticPr fontId="1"/>
  </si>
  <si>
    <t>呉市蒲刈</t>
    <rPh sb="0" eb="2">
      <t>クレシ</t>
    </rPh>
    <phoneticPr fontId="1"/>
  </si>
  <si>
    <t>吉賀</t>
    <rPh sb="0" eb="2">
      <t>ヨシガ</t>
    </rPh>
    <phoneticPr fontId="1"/>
  </si>
  <si>
    <t>塩津</t>
    <rPh sb="0" eb="2">
      <t>シオツ</t>
    </rPh>
    <phoneticPr fontId="1"/>
  </si>
  <si>
    <t>海陽</t>
    <rPh sb="0" eb="1">
      <t>ウミ</t>
    </rPh>
    <phoneticPr fontId="1"/>
  </si>
  <si>
    <t>西条</t>
    <rPh sb="0" eb="2">
      <t>ニシジョウ</t>
    </rPh>
    <phoneticPr fontId="1"/>
  </si>
  <si>
    <t>四国中央</t>
    <rPh sb="0" eb="2">
      <t>シコク</t>
    </rPh>
    <rPh sb="2" eb="4">
      <t>チュウオウ</t>
    </rPh>
    <phoneticPr fontId="1"/>
  </si>
  <si>
    <t>瀬戸</t>
    <rPh sb="0" eb="2">
      <t>セト</t>
    </rPh>
    <phoneticPr fontId="1"/>
  </si>
  <si>
    <t>清水</t>
    <rPh sb="0" eb="2">
      <t>シミズ</t>
    </rPh>
    <phoneticPr fontId="1"/>
  </si>
  <si>
    <t>豊田</t>
    <rPh sb="0" eb="2">
      <t>トヨダ</t>
    </rPh>
    <phoneticPr fontId="1"/>
  </si>
  <si>
    <t>朝倉</t>
    <rPh sb="0" eb="2">
      <t>アサクラ</t>
    </rPh>
    <phoneticPr fontId="1"/>
  </si>
  <si>
    <t>有川</t>
    <rPh sb="0" eb="2">
      <t>アリカワ</t>
    </rPh>
    <phoneticPr fontId="1"/>
  </si>
  <si>
    <t>雲仙岳</t>
    <rPh sb="0" eb="2">
      <t>ウンゼン</t>
    </rPh>
    <rPh sb="2" eb="3">
      <t>タケ</t>
    </rPh>
    <phoneticPr fontId="1"/>
  </si>
  <si>
    <t>鰐浦</t>
    <rPh sb="0" eb="2">
      <t>ワニウラ</t>
    </rPh>
    <phoneticPr fontId="1"/>
  </si>
  <si>
    <t>唐津</t>
    <rPh sb="0" eb="2">
      <t>カラツ</t>
    </rPh>
    <phoneticPr fontId="1"/>
  </si>
  <si>
    <t>さつま柏原</t>
    <rPh sb="3" eb="4">
      <t>カシワ</t>
    </rPh>
    <rPh sb="4" eb="5">
      <t>ハラ</t>
    </rPh>
    <phoneticPr fontId="1"/>
  </si>
  <si>
    <t>大原</t>
    <rPh sb="0" eb="2">
      <t>オオハラ</t>
    </rPh>
    <phoneticPr fontId="1"/>
  </si>
  <si>
    <t>志比内</t>
    <rPh sb="0" eb="1">
      <t>シ</t>
    </rPh>
    <rPh sb="1" eb="2">
      <t>ヒ</t>
    </rPh>
    <rPh sb="2" eb="3">
      <t>ナイ</t>
    </rPh>
    <phoneticPr fontId="1"/>
  </si>
  <si>
    <t>江別</t>
    <rPh sb="0" eb="2">
      <t>エベツ</t>
    </rPh>
    <phoneticPr fontId="1"/>
  </si>
  <si>
    <t>川汲</t>
    <rPh sb="0" eb="1">
      <t>カワ</t>
    </rPh>
    <rPh sb="1" eb="2">
      <t>キュウ</t>
    </rPh>
    <phoneticPr fontId="1"/>
  </si>
  <si>
    <t>北斗</t>
    <rPh sb="0" eb="2">
      <t>ホクト</t>
    </rPh>
    <phoneticPr fontId="1"/>
  </si>
  <si>
    <t>せたな</t>
    <phoneticPr fontId="1"/>
  </si>
  <si>
    <t>鹿角</t>
    <rPh sb="0" eb="2">
      <t>カヅノ</t>
    </rPh>
    <phoneticPr fontId="1"/>
  </si>
  <si>
    <t>村山</t>
    <rPh sb="0" eb="2">
      <t>ムラヤマ</t>
    </rPh>
    <phoneticPr fontId="1"/>
  </si>
  <si>
    <t>山田</t>
    <rPh sb="0" eb="2">
      <t>ヤマダ</t>
    </rPh>
    <phoneticPr fontId="1"/>
  </si>
  <si>
    <t>つくば</t>
    <phoneticPr fontId="1"/>
  </si>
  <si>
    <t>那須烏山</t>
    <rPh sb="0" eb="2">
      <t>ナス</t>
    </rPh>
    <rPh sb="2" eb="4">
      <t>カラスヤマ</t>
    </rPh>
    <phoneticPr fontId="1"/>
  </si>
  <si>
    <t>みなかみ</t>
    <phoneticPr fontId="1"/>
  </si>
  <si>
    <t>神流</t>
    <rPh sb="0" eb="1">
      <t>カミ</t>
    </rPh>
    <rPh sb="1" eb="2">
      <t>ナガ</t>
    </rPh>
    <phoneticPr fontId="1"/>
  </si>
  <si>
    <t>さいたま</t>
    <phoneticPr fontId="1"/>
  </si>
  <si>
    <t>香取</t>
    <rPh sb="0" eb="2">
      <t>カトリ</t>
    </rPh>
    <phoneticPr fontId="1"/>
  </si>
  <si>
    <t>横芝光</t>
    <rPh sb="0" eb="2">
      <t>ヨコシバ</t>
    </rPh>
    <rPh sb="2" eb="3">
      <t>ヒカリ</t>
    </rPh>
    <phoneticPr fontId="1"/>
  </si>
  <si>
    <t>海老名</t>
    <rPh sb="0" eb="3">
      <t>エビナ</t>
    </rPh>
    <phoneticPr fontId="1"/>
  </si>
  <si>
    <t>辻堂</t>
    <rPh sb="0" eb="2">
      <t>ツジドウ</t>
    </rPh>
    <phoneticPr fontId="1"/>
  </si>
  <si>
    <t>東御</t>
    <rPh sb="0" eb="1">
      <t>ヒガシ</t>
    </rPh>
    <rPh sb="1" eb="2">
      <t>オ</t>
    </rPh>
    <phoneticPr fontId="1"/>
  </si>
  <si>
    <t>開田高原</t>
    <rPh sb="0" eb="4">
      <t>カイダコウゲン</t>
    </rPh>
    <phoneticPr fontId="1"/>
  </si>
  <si>
    <t>木曽平沢</t>
    <rPh sb="0" eb="2">
      <t>キソ</t>
    </rPh>
    <rPh sb="2" eb="4">
      <t>ヒラサワ</t>
    </rPh>
    <phoneticPr fontId="1"/>
  </si>
  <si>
    <t>古関</t>
    <rPh sb="0" eb="2">
      <t>コセキ</t>
    </rPh>
    <phoneticPr fontId="1"/>
  </si>
  <si>
    <t>切石</t>
    <rPh sb="0" eb="1">
      <t>キ</t>
    </rPh>
    <rPh sb="1" eb="2">
      <t>イシ</t>
    </rPh>
    <phoneticPr fontId="1"/>
  </si>
  <si>
    <t>富士</t>
    <rPh sb="0" eb="2">
      <t>フジ</t>
    </rPh>
    <phoneticPr fontId="1"/>
  </si>
  <si>
    <t>川根本町</t>
    <rPh sb="0" eb="2">
      <t>カワネ</t>
    </rPh>
    <rPh sb="2" eb="4">
      <t>ホンチョウ</t>
    </rPh>
    <phoneticPr fontId="1"/>
  </si>
  <si>
    <t>菊川牧之原</t>
    <rPh sb="0" eb="2">
      <t>キクカワ</t>
    </rPh>
    <rPh sb="2" eb="5">
      <t>マキノハラ</t>
    </rPh>
    <phoneticPr fontId="1"/>
  </si>
  <si>
    <t>磐田</t>
    <rPh sb="0" eb="2">
      <t>イワタ</t>
    </rPh>
    <phoneticPr fontId="1"/>
  </si>
  <si>
    <t>愛西</t>
    <rPh sb="0" eb="2">
      <t>アイニシ</t>
    </rPh>
    <phoneticPr fontId="1"/>
  </si>
  <si>
    <t>新城</t>
    <rPh sb="0" eb="2">
      <t>シンジョウ</t>
    </rPh>
    <phoneticPr fontId="1"/>
  </si>
  <si>
    <t>南伊勢</t>
    <rPh sb="0" eb="1">
      <t>ミナミ</t>
    </rPh>
    <rPh sb="1" eb="3">
      <t>イセ</t>
    </rPh>
    <phoneticPr fontId="1"/>
  </si>
  <si>
    <t>熊野新鹿</t>
    <rPh sb="0" eb="2">
      <t>クマノ</t>
    </rPh>
    <rPh sb="2" eb="3">
      <t>シン</t>
    </rPh>
    <rPh sb="3" eb="4">
      <t>シカ</t>
    </rPh>
    <phoneticPr fontId="1"/>
  </si>
  <si>
    <t>弾崎</t>
  </si>
  <si>
    <t>南砺高宮</t>
  </si>
  <si>
    <t>志賀</t>
    <rPh sb="0" eb="1">
      <t>シ</t>
    </rPh>
    <rPh sb="1" eb="2">
      <t>ガ</t>
    </rPh>
    <phoneticPr fontId="1"/>
  </si>
  <si>
    <t>かほく</t>
    <phoneticPr fontId="1"/>
  </si>
  <si>
    <t>白山吉野</t>
    <rPh sb="0" eb="2">
      <t>ハクサン</t>
    </rPh>
    <rPh sb="2" eb="4">
      <t>ヨシノ</t>
    </rPh>
    <phoneticPr fontId="1"/>
  </si>
  <si>
    <t>栢野</t>
    <phoneticPr fontId="1"/>
  </si>
  <si>
    <t>長浜</t>
    <rPh sb="0" eb="2">
      <t>ナガハマ</t>
    </rPh>
    <phoneticPr fontId="1"/>
  </si>
  <si>
    <t>南小松</t>
    <rPh sb="0" eb="1">
      <t>ミナミ</t>
    </rPh>
    <rPh sb="1" eb="3">
      <t>コマツ</t>
    </rPh>
    <phoneticPr fontId="1"/>
  </si>
  <si>
    <t>東近江</t>
    <rPh sb="0" eb="1">
      <t>ヒガシ</t>
    </rPh>
    <rPh sb="1" eb="3">
      <t>オウミ</t>
    </rPh>
    <phoneticPr fontId="1"/>
  </si>
  <si>
    <t>京田辺</t>
    <rPh sb="0" eb="1">
      <t>キョウ</t>
    </rPh>
    <rPh sb="1" eb="3">
      <t>タナベ</t>
    </rPh>
    <phoneticPr fontId="1"/>
  </si>
  <si>
    <t xml:space="preserve"> 兎和野高原</t>
    <phoneticPr fontId="1"/>
  </si>
  <si>
    <t>ｼﾋﾞﾅｲ</t>
    <phoneticPr fontId="1"/>
  </si>
  <si>
    <t>ｶｯｸﾐ</t>
    <phoneticPr fontId="1"/>
  </si>
  <si>
    <t>地点名</t>
    <rPh sb="0" eb="2">
      <t>チテン</t>
    </rPh>
    <phoneticPr fontId="1"/>
  </si>
  <si>
    <t>ｴﾍﾞﾂ</t>
    <phoneticPr fontId="1"/>
  </si>
  <si>
    <t>ﾎｸﾄ</t>
    <phoneticPr fontId="1"/>
  </si>
  <si>
    <t>ｶﾂﾞﾉ</t>
    <phoneticPr fontId="1"/>
  </si>
  <si>
    <t>ﾑﾗﾔﾏ</t>
    <phoneticPr fontId="1"/>
  </si>
  <si>
    <t>ﾔﾏﾀﾞ</t>
    <phoneticPr fontId="1"/>
  </si>
  <si>
    <t>ﾂｸﾊﾞ</t>
    <phoneticPr fontId="1"/>
  </si>
  <si>
    <t>ｵｸﾆｯｺｳ</t>
    <phoneticPr fontId="1"/>
  </si>
  <si>
    <t>ﾅｽｶﾗｽﾔﾏ</t>
    <phoneticPr fontId="1"/>
  </si>
  <si>
    <t>ｶﾝﾅ</t>
    <phoneticPr fontId="1"/>
  </si>
  <si>
    <t>ｻｲﾀﾏ</t>
    <phoneticPr fontId="1"/>
  </si>
  <si>
    <t>ｶﾄﾘ</t>
    <phoneticPr fontId="1"/>
  </si>
  <si>
    <t>ﾖｺｼﾊﾞﾋｶﾘ</t>
    <phoneticPr fontId="1"/>
  </si>
  <si>
    <t>ﾂｼﾞﾄﾞｳ</t>
    <phoneticPr fontId="1"/>
  </si>
  <si>
    <t>ｵﾀﾞﾜﾗ</t>
    <phoneticPr fontId="1"/>
  </si>
  <si>
    <t>小田原</t>
    <rPh sb="0" eb="3">
      <t>オダワラ</t>
    </rPh>
    <phoneticPr fontId="1"/>
  </si>
  <si>
    <t>ﾄｳﾐ</t>
    <phoneticPr fontId="1"/>
  </si>
  <si>
    <t>ｶｲﾀﾞｺｳｹﾞﾝ</t>
    <phoneticPr fontId="1"/>
  </si>
  <si>
    <t>ｷｿﾋﾗｻﾜ</t>
    <phoneticPr fontId="1"/>
  </si>
  <si>
    <t>ﾌｽｾｷ</t>
    <phoneticPr fontId="1"/>
  </si>
  <si>
    <t>ｷﾘｲｼ</t>
    <phoneticPr fontId="1"/>
  </si>
  <si>
    <t>ﾌｼﾞ</t>
    <phoneticPr fontId="1"/>
  </si>
  <si>
    <t>ｶﾜﾈﾎﾝﾁｮｳ</t>
    <phoneticPr fontId="1"/>
  </si>
  <si>
    <t>ｷｸｶﾞﾜﾏｷﾉﾊﾗ</t>
    <phoneticPr fontId="1"/>
  </si>
  <si>
    <t>ｲﾜﾀ</t>
    <phoneticPr fontId="1"/>
  </si>
  <si>
    <t>ｱｲｻｲ</t>
    <phoneticPr fontId="1"/>
  </si>
  <si>
    <t>ｼﾝｼﾛ</t>
    <phoneticPr fontId="1"/>
  </si>
  <si>
    <t>ﾐﾅﾐｲｾ</t>
    <phoneticPr fontId="1"/>
  </si>
  <si>
    <t>ｸﾏﾉｱﾀｼｶ</t>
    <phoneticPr fontId="1"/>
  </si>
  <si>
    <t>ﾊｼﾞｷｻﾞｷ</t>
    <phoneticPr fontId="1"/>
  </si>
  <si>
    <t>ﾅﾝﾄﾀｶﾐﾔ</t>
    <phoneticPr fontId="1"/>
  </si>
  <si>
    <t>ｼｶ</t>
    <phoneticPr fontId="1"/>
  </si>
  <si>
    <t>ｶﾎｸ</t>
    <phoneticPr fontId="1"/>
  </si>
  <si>
    <t>ﾊｸｻﾝﾖｼﾉ</t>
    <phoneticPr fontId="1"/>
  </si>
  <si>
    <t>ｶﾔﾉ</t>
    <phoneticPr fontId="1"/>
  </si>
  <si>
    <t>ﾅｶﾞﾊﾏ</t>
    <phoneticPr fontId="1"/>
  </si>
  <si>
    <t>ﾐﾅﾐｺﾏﾂ</t>
    <phoneticPr fontId="1"/>
  </si>
  <si>
    <t>ﾋｶﾞｼｵｳﾐ</t>
    <phoneticPr fontId="1"/>
  </si>
  <si>
    <t>ｷｮｳﾀﾅﾍﾞ</t>
    <phoneticPr fontId="1"/>
  </si>
  <si>
    <t>ｳﾜﾉｺｳｹﾞﾝ</t>
    <phoneticPr fontId="1"/>
  </si>
  <si>
    <t>ｶﾜﾍﾞ</t>
    <phoneticPr fontId="1"/>
  </si>
  <si>
    <t>ｲﾏｵｶ</t>
    <phoneticPr fontId="1"/>
  </si>
  <si>
    <t>ﾐｲﾘ</t>
    <phoneticPr fontId="1"/>
  </si>
  <si>
    <t>ﾋｶﾞｼﾋﾛｼﾏ</t>
    <phoneticPr fontId="1"/>
  </si>
  <si>
    <t>ﾊﾂｶｲﾁﾂﾀ</t>
    <phoneticPr fontId="1"/>
  </si>
  <si>
    <t>生口島</t>
    <rPh sb="0" eb="3">
      <t>イクチシマ</t>
    </rPh>
    <phoneticPr fontId="1"/>
  </si>
  <si>
    <t>ｲｸﾁｼﾞﾏ</t>
    <phoneticPr fontId="1"/>
  </si>
  <si>
    <t>ｸﾚｼｶﾏｶﾞﾘ</t>
    <phoneticPr fontId="1"/>
  </si>
  <si>
    <t>ﾖｼｶ</t>
    <phoneticPr fontId="1"/>
  </si>
  <si>
    <t>ｼｵﾂ</t>
    <phoneticPr fontId="1"/>
  </si>
  <si>
    <t>ｶｲﾖｳ</t>
    <phoneticPr fontId="1"/>
  </si>
  <si>
    <t>ｻｲｼﾞｮｳ</t>
    <phoneticPr fontId="1"/>
  </si>
  <si>
    <t>ｼｺｸﾁｭｳｵｳ</t>
    <phoneticPr fontId="1"/>
  </si>
  <si>
    <t>ｾﾄ</t>
    <phoneticPr fontId="1"/>
  </si>
  <si>
    <t>ｼﾐｽﾞ</t>
    <phoneticPr fontId="1"/>
  </si>
  <si>
    <t>ﾄﾖﾀ</t>
    <phoneticPr fontId="1"/>
  </si>
  <si>
    <t>ｱｻｸﾗ</t>
    <phoneticPr fontId="1"/>
  </si>
  <si>
    <t>ﾜﾆｳﾗ</t>
    <phoneticPr fontId="1"/>
  </si>
  <si>
    <t>ｱﾘｶﾜ</t>
    <phoneticPr fontId="1"/>
  </si>
  <si>
    <t>ｳﾝｾﾞﾝﾀﾞｹ</t>
    <phoneticPr fontId="1"/>
  </si>
  <si>
    <t>ｶﾗﾂ</t>
    <phoneticPr fontId="1"/>
  </si>
  <si>
    <t>ｻﾂﾏｶｼﾜﾊﾞﾙ</t>
    <phoneticPr fontId="1"/>
  </si>
  <si>
    <t>肝付前田</t>
    <rPh sb="0" eb="4">
      <t>キモツキマエダ</t>
    </rPh>
    <phoneticPr fontId="1"/>
  </si>
  <si>
    <t>ｷﾓﾂｷﾏｴﾀﾞ</t>
    <phoneticPr fontId="1"/>
  </si>
  <si>
    <t>奥日光</t>
    <phoneticPr fontId="1"/>
  </si>
  <si>
    <t>北海道　稚内市</t>
  </si>
  <si>
    <t>北海道　宗谷郡猿払村</t>
  </si>
  <si>
    <t>北海道　利尻郡利尻町</t>
  </si>
  <si>
    <t>北海道　天塩郡豊富町</t>
  </si>
  <si>
    <t>北海道　枝幸郡浜頓別町</t>
  </si>
  <si>
    <t>北海道　枝幸郡中頓別町</t>
  </si>
  <si>
    <t>北海道　枝幸郡枝幸町</t>
  </si>
  <si>
    <t>北海道　枝幸郡歌登町</t>
  </si>
  <si>
    <t>北海道　中川郡中川町</t>
  </si>
  <si>
    <t>北海道　中川郡音威子府村</t>
  </si>
  <si>
    <t>北海道　中川郡美深町</t>
  </si>
  <si>
    <t>北海道　名寄市</t>
  </si>
  <si>
    <t>北海道　上川郡下川町</t>
  </si>
  <si>
    <t>北海道　士別市</t>
  </si>
  <si>
    <t>北海道　士別市朝日町</t>
  </si>
  <si>
    <t>北海道　上川郡和寒町</t>
  </si>
  <si>
    <t>北海道　旭川市</t>
  </si>
  <si>
    <t>北海道　上川郡比布町</t>
  </si>
  <si>
    <t>北海道　上川郡上川町</t>
  </si>
  <si>
    <t>北海道　上川郡東川町</t>
  </si>
  <si>
    <t>北海道　上川郡東神楽町志比内</t>
  </si>
  <si>
    <t>北海道　上川郡美瑛町</t>
  </si>
  <si>
    <t>北海道　空知郡上富良野町</t>
  </si>
  <si>
    <t>北海道　富良野市</t>
  </si>
  <si>
    <t>北海道　空知郡南富良野町</t>
  </si>
  <si>
    <t>北海道　勇払郡占冠村</t>
  </si>
  <si>
    <t>北海道　天塩郡天塩町</t>
  </si>
  <si>
    <t>北海道　天塩郡遠別町</t>
  </si>
  <si>
    <t>北海道　苫前郡初山別村</t>
  </si>
  <si>
    <t>北海道　苫前郡羽幌町</t>
  </si>
  <si>
    <t>北海道　留萌郡小平町</t>
  </si>
  <si>
    <t>北海道　留萌市</t>
  </si>
  <si>
    <t>北海道　増毛郡増毛町</t>
  </si>
  <si>
    <t>北海道　石狩市浜益区</t>
  </si>
  <si>
    <t>北海道　石狩市厚田区</t>
  </si>
  <si>
    <t>北海道　石狩郡新篠津村</t>
  </si>
  <si>
    <t>北海道　札幌市手稲区</t>
  </si>
  <si>
    <t>北海道　石狩市</t>
  </si>
  <si>
    <t>北海道　札幌市中央区</t>
  </si>
  <si>
    <t>北海道　江別市</t>
  </si>
  <si>
    <t>北海道　恵庭市</t>
  </si>
  <si>
    <t>北海道　千歳市</t>
  </si>
  <si>
    <t>北海道　雨竜郡幌加内町</t>
  </si>
  <si>
    <t>北海道　雨竜郡沼田町</t>
  </si>
  <si>
    <t>北海道　深川市</t>
  </si>
  <si>
    <t>北海道　樺戸郡新十津川町</t>
  </si>
  <si>
    <t>北海道　滝川市</t>
  </si>
  <si>
    <t>北海道　芦別市</t>
  </si>
  <si>
    <t>北海道　樺戸郡月形町</t>
  </si>
  <si>
    <t>北海道　美唄市</t>
  </si>
  <si>
    <t>北海道　岩見沢市</t>
  </si>
  <si>
    <t>北海道　夕張郡長沼町</t>
  </si>
  <si>
    <t>北海道　夕張市</t>
  </si>
  <si>
    <t>北海道　積丹郡積丹町</t>
  </si>
  <si>
    <t>北海道　古宇郡神恵内村</t>
  </si>
  <si>
    <t>北海道　余市郡余市町</t>
  </si>
  <si>
    <t>北海道　小樽市</t>
  </si>
  <si>
    <t>北海道　岩内郡共和町</t>
  </si>
  <si>
    <t>北海道　磯谷郡蘭越町</t>
  </si>
  <si>
    <t>北海道　虻田郡倶知安町</t>
  </si>
  <si>
    <t>北海道　寿都郡寿都町</t>
  </si>
  <si>
    <t>北海道　虻田郡真狩村</t>
  </si>
  <si>
    <t>北海道　虻田郡喜茂別町</t>
  </si>
  <si>
    <t>北海道　寿都郡黒松内町</t>
  </si>
  <si>
    <t>北海道　紋別郡雄武町</t>
  </si>
  <si>
    <t>北海道　紋別郡興部町</t>
  </si>
  <si>
    <t>北海道　紋別郡西興部村</t>
  </si>
  <si>
    <t>北海道　紋別市</t>
  </si>
  <si>
    <t>北海道　紋別郡湧別町</t>
  </si>
  <si>
    <t>北海道　紋別郡滝上町</t>
  </si>
  <si>
    <t>北海道　北見市常呂町</t>
  </si>
  <si>
    <t>北海道　紋別郡遠軽町</t>
  </si>
  <si>
    <t>北海道　常呂郡佐呂間町</t>
  </si>
  <si>
    <t>北海道　網走市</t>
  </si>
  <si>
    <t>北海道　斜里郡斜里町</t>
  </si>
  <si>
    <t>北海道　北見市</t>
  </si>
  <si>
    <t>北海道　斜里郡小清水町</t>
  </si>
  <si>
    <t>北海道　北見市留辺蘂町</t>
  </si>
  <si>
    <t>北海道　常呂郡置戸町</t>
  </si>
  <si>
    <t>北海道　網走郡美幌町</t>
  </si>
  <si>
    <t>北海道　網走郡津別町</t>
  </si>
  <si>
    <t>北海道　目梨郡羅臼町</t>
  </si>
  <si>
    <t>北海道　標津郡標津町</t>
  </si>
  <si>
    <t>北海道　標津郡中標津町</t>
  </si>
  <si>
    <t>北海道　野付郡別海町</t>
  </si>
  <si>
    <t>北海道　根室市</t>
  </si>
  <si>
    <t>北海道　川上郡弟子屈町</t>
  </si>
  <si>
    <t>北海道　釧路市阿寒町</t>
  </si>
  <si>
    <t>北海道　川上郡標茶町</t>
  </si>
  <si>
    <t>北海道　阿寒郡鶴居村</t>
  </si>
  <si>
    <t>北海道　厚岸郡浜中町</t>
  </si>
  <si>
    <t>北海道　厚岸郡厚岸町</t>
  </si>
  <si>
    <t>北海道　白糠郡白糠町</t>
  </si>
  <si>
    <t>北海道　釧路市</t>
  </si>
  <si>
    <t>北海道　釧路郡釧路町</t>
  </si>
  <si>
    <t>北海道　足寄郡陸別町</t>
  </si>
  <si>
    <t>北海道　河東郡上士幌町</t>
  </si>
  <si>
    <t>北海道　足寄郡足寄町</t>
  </si>
  <si>
    <t>北海道　中川郡本別町</t>
  </si>
  <si>
    <t>北海道　上川郡新得町</t>
  </si>
  <si>
    <t>北海道　河東郡鹿追町</t>
  </si>
  <si>
    <t>北海道　河東郡音更町</t>
  </si>
  <si>
    <t>北海道　河西郡芽室町</t>
  </si>
  <si>
    <t>北海道　帯広市</t>
  </si>
  <si>
    <t>北海道　中川郡池田町</t>
  </si>
  <si>
    <t>北海道　十勝郡浦幌町</t>
  </si>
  <si>
    <t>北海道　中川郡幕別町</t>
  </si>
  <si>
    <t>北海道　河西郡中札内村</t>
  </si>
  <si>
    <t>北海道　河西郡更別村</t>
  </si>
  <si>
    <t>北海道　中川郡豊頃町</t>
  </si>
  <si>
    <t>北海道　広尾郡大樹町</t>
  </si>
  <si>
    <t>北海道　広尾郡広尾町</t>
  </si>
  <si>
    <t>北海道　勇払郡厚真町</t>
  </si>
  <si>
    <t>北海道　勇払郡むかわ町</t>
  </si>
  <si>
    <t>北海道　伊達市大滝区</t>
  </si>
  <si>
    <t>北海道　白老郡白老町</t>
  </si>
  <si>
    <t>北海道　苫小牧市</t>
  </si>
  <si>
    <t>北海道　虻田郡豊浦町</t>
  </si>
  <si>
    <t>北海道　伊達市</t>
  </si>
  <si>
    <t>北海道　登別市</t>
  </si>
  <si>
    <t>北海道　室蘭市</t>
  </si>
  <si>
    <t>北海道　沙流郡日高町</t>
  </si>
  <si>
    <t>北海道　新冠郡新冠町</t>
  </si>
  <si>
    <t>北海道　日高郡新ひだか町</t>
  </si>
  <si>
    <t>北海道　浦河郡浦河町</t>
  </si>
  <si>
    <t>北海道　幌泉郡えりも町</t>
  </si>
  <si>
    <t>北海道　山越郡長万部町</t>
  </si>
  <si>
    <t>北海道　二海郡八雲町</t>
  </si>
  <si>
    <t>北海道　茅部郡森町</t>
  </si>
  <si>
    <t>北海道　北斗市</t>
  </si>
  <si>
    <t>北海道　函館市</t>
  </si>
  <si>
    <t>北海道　上磯郡木古内町</t>
  </si>
  <si>
    <t>北海道　松前郡松前町</t>
  </si>
  <si>
    <t>北海道　久遠郡せたな町瀬棚区</t>
  </si>
  <si>
    <t>北海道　瀬棚郡今金町</t>
  </si>
  <si>
    <t>北海道　奥尻郡奥尻町</t>
  </si>
  <si>
    <t>北海道　爾志郡熊石町</t>
  </si>
  <si>
    <t>北海道　檜山郡厚沢部町</t>
  </si>
  <si>
    <t>北海道　檜山郡江差町</t>
  </si>
  <si>
    <t>青森県　下北郡大間町</t>
  </si>
  <si>
    <t>青森県　むつ市</t>
  </si>
  <si>
    <t>青森県　下北郡東通村</t>
  </si>
  <si>
    <t>青森県　東津軽郡今別町</t>
  </si>
  <si>
    <t>青森県　むつ市脇野沢</t>
  </si>
  <si>
    <t>青森県　五所川原市</t>
  </si>
  <si>
    <t>青森県　東津軽郡外ヶ浜町</t>
  </si>
  <si>
    <t>青森県　青森市</t>
  </si>
  <si>
    <t>青森県　上北郡野辺地町</t>
  </si>
  <si>
    <t>青森県　上北郡六ケ所村</t>
  </si>
  <si>
    <t>青森県　西津軽郡鰺ケ沢町</t>
  </si>
  <si>
    <t>青森県　西津軽郡深浦町</t>
  </si>
  <si>
    <t>青森県　弘前市</t>
  </si>
  <si>
    <t>青森県　黒石市</t>
  </si>
  <si>
    <t>青森県　三沢市</t>
  </si>
  <si>
    <t>青森県　十和田市</t>
  </si>
  <si>
    <t>青森県　八戸市</t>
  </si>
  <si>
    <t>青森県　南津軽郡碇ケ関村</t>
  </si>
  <si>
    <t>青森県　三戸郡三戸町</t>
  </si>
  <si>
    <t>秋田県　山本郡八峰町</t>
  </si>
  <si>
    <t>秋田県　能代市</t>
  </si>
  <si>
    <t>秋田県　北秋田市</t>
  </si>
  <si>
    <t>秋田県　大館市</t>
  </si>
  <si>
    <t>秋田県　鹿角市</t>
  </si>
  <si>
    <t>秋田県　男鹿市</t>
  </si>
  <si>
    <t>秋田県　南秋田郡大潟村</t>
  </si>
  <si>
    <t>秋田県　南秋田郡五城目町</t>
  </si>
  <si>
    <t>秋田県　秋田市</t>
  </si>
  <si>
    <t>秋田県　仙北市角館町</t>
  </si>
  <si>
    <t>秋田県　仙北市</t>
  </si>
  <si>
    <t>秋田県　大仙市</t>
  </si>
  <si>
    <t>秋田県　由利本荘市</t>
  </si>
  <si>
    <t>秋田県　横手市</t>
  </si>
  <si>
    <t>秋田県　にかほ市象潟町</t>
  </si>
  <si>
    <t>秋田県　由利郡矢島町</t>
  </si>
  <si>
    <t>秋田県　湯沢市</t>
  </si>
  <si>
    <t>岩手県　九戸郡洋野町</t>
  </si>
  <si>
    <t>岩手県　九戸郡軽米町</t>
  </si>
  <si>
    <t>岩手県　二戸市</t>
  </si>
  <si>
    <t>岩手県　九戸郡山形村</t>
  </si>
  <si>
    <t>岩手県　久慈市</t>
  </si>
  <si>
    <t>岩手県　八幡平市</t>
  </si>
  <si>
    <t>岩手県　二戸郡一戸町</t>
  </si>
  <si>
    <t>岩手県　岩手郡葛巻町</t>
  </si>
  <si>
    <t>岩手県　下閉伊郡普代村</t>
  </si>
  <si>
    <t>岩手県　岩手郡松尾村</t>
  </si>
  <si>
    <t>岩手県　盛岡市玉山区</t>
  </si>
  <si>
    <t>岩手県　下閉伊郡岩泉町</t>
  </si>
  <si>
    <t>岩手県　岩手郡雫石町</t>
  </si>
  <si>
    <t>岩手県　盛岡市</t>
  </si>
  <si>
    <t>岩手県　宮古市</t>
  </si>
  <si>
    <t>岩手県　紫波郡紫波町</t>
  </si>
  <si>
    <t>岩手県　和賀郡西和賀町</t>
  </si>
  <si>
    <t>岩手県　花巻市大迫町</t>
  </si>
  <si>
    <t>岩手県　下閉伊郡山田町</t>
  </si>
  <si>
    <t>岩手県　遠野市</t>
  </si>
  <si>
    <t>岩手県　北上市</t>
  </si>
  <si>
    <t>岩手県　釜石市</t>
  </si>
  <si>
    <t>岩手県　奥州市</t>
  </si>
  <si>
    <t>岩手県　気仙郡住田町</t>
  </si>
  <si>
    <t>岩手県　大船渡市</t>
  </si>
  <si>
    <t>岩手県　一関市</t>
  </si>
  <si>
    <t>岩手県　東磐井郡千厩町</t>
  </si>
  <si>
    <t>宮城県　気仙沼市</t>
  </si>
  <si>
    <t>宮城県　大崎市</t>
  </si>
  <si>
    <t>宮城県　栗原市</t>
  </si>
  <si>
    <t>宮城県　登米市</t>
  </si>
  <si>
    <t>宮城県　本吉郡南三陸町</t>
  </si>
  <si>
    <t>宮城県　黒川郡大衡村</t>
  </si>
  <si>
    <t>宮城県　石巻市</t>
  </si>
  <si>
    <t>宮城県　仙台市青葉区</t>
  </si>
  <si>
    <t>宮城県　塩竈市</t>
  </si>
  <si>
    <t>宮城県　牡鹿郡女川町</t>
  </si>
  <si>
    <t>宮城県　仙台市宮城野区</t>
  </si>
  <si>
    <t>宮城県　白石市</t>
  </si>
  <si>
    <t>宮城県　亘理郡亘理町</t>
  </si>
  <si>
    <t>宮城県　伊具郡丸森町</t>
  </si>
  <si>
    <t>山形県　酒田市</t>
  </si>
  <si>
    <t>山形県　最上郡真室川町</t>
  </si>
  <si>
    <t>山形県　最上郡金山町</t>
  </si>
  <si>
    <t>山形県　鶴岡市</t>
  </si>
  <si>
    <t>山形県　東田川郡庄内町</t>
  </si>
  <si>
    <t>山形県　新庄市</t>
  </si>
  <si>
    <t>山形県　最上郡最上町</t>
  </si>
  <si>
    <t>山形県　最上郡大蔵村</t>
  </si>
  <si>
    <t>山形県　尾花沢市</t>
  </si>
  <si>
    <t>山形県　村山市</t>
  </si>
  <si>
    <t>山形県　西村山郡西川町</t>
  </si>
  <si>
    <t>山形県　西村山郡大江町</t>
  </si>
  <si>
    <t>山形県　山形市</t>
  </si>
  <si>
    <t>山形県　長井市</t>
  </si>
  <si>
    <t>山形県　西置賜郡小国町</t>
  </si>
  <si>
    <t>山形県　東置賜郡高畠町</t>
  </si>
  <si>
    <t>山形県　西置賜郡飯豊町</t>
  </si>
  <si>
    <t>山形県　米沢市</t>
  </si>
  <si>
    <t>福島県　福島市</t>
  </si>
  <si>
    <t>福島県　伊達市梁川町</t>
  </si>
  <si>
    <t>福島県　耶麻郡北塩原村</t>
  </si>
  <si>
    <t>福島県　相馬市</t>
  </si>
  <si>
    <t>福島県　喜多方市</t>
  </si>
  <si>
    <t>福島県　相馬郡飯舘村</t>
  </si>
  <si>
    <t>福島県　耶麻郡西会津町</t>
  </si>
  <si>
    <t>福島県　耶麻郡猪苗代町</t>
  </si>
  <si>
    <t>福島県　二本松市</t>
  </si>
  <si>
    <t>福島県　大沼郡金山町</t>
  </si>
  <si>
    <t>福島県　会津若松市</t>
  </si>
  <si>
    <t>福島県　田村市船引町</t>
  </si>
  <si>
    <t>福島県　双葉郡浪江町</t>
  </si>
  <si>
    <t>福島県　南会津郡只見町</t>
  </si>
  <si>
    <t>福島県　郡山市</t>
  </si>
  <si>
    <t>福島県　双葉郡川内村</t>
  </si>
  <si>
    <t>福島県　南会津郡南郷村</t>
  </si>
  <si>
    <t>福島県　岩瀬郡天栄村</t>
  </si>
  <si>
    <t>福島県　田村郡小野町</t>
  </si>
  <si>
    <t>福島県　双葉郡広野町</t>
  </si>
  <si>
    <t>福島県　南会津郡田島町</t>
  </si>
  <si>
    <t>福島県　白河市</t>
  </si>
  <si>
    <t>福島県　石川郡石川町</t>
  </si>
  <si>
    <t>福島県　南会津郡檜枝岐村</t>
  </si>
  <si>
    <t>福島県　いわき市</t>
  </si>
  <si>
    <t>福島県　東白川郡塙町</t>
  </si>
  <si>
    <t>茨城県　北茨城市</t>
  </si>
  <si>
    <t>茨城県　久慈郡大子町</t>
  </si>
  <si>
    <t>茨城県　常陸大宮市</t>
  </si>
  <si>
    <t>茨城県　日立市</t>
  </si>
  <si>
    <t>茨城県　笠間市</t>
  </si>
  <si>
    <t>茨城県　水戸市</t>
  </si>
  <si>
    <t>茨城県　古河市</t>
  </si>
  <si>
    <t>茨城県　下妻市</t>
  </si>
  <si>
    <t>茨城県　鉾田市</t>
  </si>
  <si>
    <t>茨城県　つくば市</t>
  </si>
  <si>
    <t>茨城県　土浦市</t>
  </si>
  <si>
    <t>茨城県　鹿嶋市</t>
  </si>
  <si>
    <t>茨城県　龍ケ崎市</t>
  </si>
  <si>
    <t>栃木県　那須郡那須町</t>
  </si>
  <si>
    <t>栃木県　塩谷郡藤原町</t>
  </si>
  <si>
    <t>栃木県　那須塩原市</t>
  </si>
  <si>
    <t>栃木県　塩谷郡栗山村</t>
  </si>
  <si>
    <t>栃木県　大田原市</t>
  </si>
  <si>
    <t>栃木県　日光市</t>
  </si>
  <si>
    <t>栃木県　今市市</t>
  </si>
  <si>
    <t>栃木県　塩谷郡塩谷町</t>
  </si>
  <si>
    <t>栃木県　那須烏山市</t>
  </si>
  <si>
    <t>栃木県　鹿沼市</t>
  </si>
  <si>
    <t>栃木県　宇都宮市</t>
  </si>
  <si>
    <t>栃木県　真岡市</t>
  </si>
  <si>
    <t>栃木県　佐野市</t>
  </si>
  <si>
    <t>栃木県　小山市</t>
  </si>
  <si>
    <t>群馬県　利根郡水上町</t>
  </si>
  <si>
    <t>群馬県　利根郡みなかみ町</t>
  </si>
  <si>
    <t>群馬県　吾妻郡草津町</t>
  </si>
  <si>
    <t>群馬県　沼田市</t>
  </si>
  <si>
    <t>群馬県　吾妻郡中之条町</t>
  </si>
  <si>
    <t>群馬県　吾妻郡嬬恋村</t>
  </si>
  <si>
    <t>群馬県　前橋市</t>
  </si>
  <si>
    <t>群馬県　桐生市</t>
  </si>
  <si>
    <t>群馬県　高崎市</t>
  </si>
  <si>
    <t>群馬県　伊勢崎市</t>
  </si>
  <si>
    <t>群馬県　甘楽郡下仁田町</t>
  </si>
  <si>
    <t>群馬県　館林市</t>
  </si>
  <si>
    <t>群馬県　多野郡神流町</t>
  </si>
  <si>
    <t>埼玉県　大里郡寄居町</t>
  </si>
  <si>
    <t>埼玉県　熊谷市</t>
  </si>
  <si>
    <t>埼玉県　久喜市</t>
  </si>
  <si>
    <t>埼玉県　秩父市</t>
  </si>
  <si>
    <t>埼玉県　比企郡鳩山町</t>
  </si>
  <si>
    <t>埼玉県　さいたま市</t>
  </si>
  <si>
    <t>埼玉県　越谷市</t>
  </si>
  <si>
    <t>埼玉県　所沢市</t>
  </si>
  <si>
    <t>東京都　西多摩郡奥多摩町</t>
  </si>
  <si>
    <t>東京都　青梅市</t>
  </si>
  <si>
    <t>東京都　練馬区</t>
  </si>
  <si>
    <t>東京都　八王子市</t>
  </si>
  <si>
    <t>東京都　府中市</t>
  </si>
  <si>
    <t>東京都　千代田区</t>
  </si>
  <si>
    <t>東京都　大島大島町</t>
  </si>
  <si>
    <t>東京都　新島新島村</t>
  </si>
  <si>
    <t>東京都　三宅島三宅村</t>
  </si>
  <si>
    <t>東京都　八丈島八丈町</t>
  </si>
  <si>
    <t>東京都　小笠原諸島小笠原村</t>
  </si>
  <si>
    <t>千葉県　香取市</t>
  </si>
  <si>
    <t>千葉県　我孫子市</t>
  </si>
  <si>
    <t>千葉県　船橋市</t>
  </si>
  <si>
    <t>千葉県　佐倉市</t>
  </si>
  <si>
    <t>千葉県　銚子市</t>
  </si>
  <si>
    <t>千葉県　山武郡横芝光町</t>
  </si>
  <si>
    <t>千葉県　千葉市中央区</t>
  </si>
  <si>
    <t>千葉県　茂原市</t>
  </si>
  <si>
    <t>千葉県　木更津市</t>
  </si>
  <si>
    <t>千葉県　市原市</t>
  </si>
  <si>
    <t>千葉県　君津市</t>
  </si>
  <si>
    <t>千葉県　鴨川市</t>
  </si>
  <si>
    <t>千葉県　勝浦市</t>
  </si>
  <si>
    <t>千葉県　館山市</t>
  </si>
  <si>
    <t>神奈川県　海老名市</t>
  </si>
  <si>
    <t>神奈川県　横浜市中区</t>
  </si>
  <si>
    <t>神奈川県　藤沢市</t>
  </si>
  <si>
    <t>神奈川県　小田原市</t>
  </si>
  <si>
    <t>神奈川県　三浦市</t>
  </si>
  <si>
    <t>長野県　下高井郡野沢温泉村</t>
  </si>
  <si>
    <t>長野県　上水内郡信濃町</t>
  </si>
  <si>
    <t>長野県　飯山市</t>
  </si>
  <si>
    <t>長野県　北安曇郡白馬村</t>
  </si>
  <si>
    <t>長野県　長野市</t>
  </si>
  <si>
    <t>長野県　大町市</t>
  </si>
  <si>
    <t>長野県　長野市信州新町</t>
  </si>
  <si>
    <t>長野県　上田市真田町</t>
  </si>
  <si>
    <t>長野県　上田市</t>
  </si>
  <si>
    <t>長野県　安曇野市</t>
  </si>
  <si>
    <t>長野県　東御市</t>
  </si>
  <si>
    <t>長野県　北佐久郡軽井沢町</t>
  </si>
  <si>
    <t>長野県　松本市</t>
  </si>
  <si>
    <t>長野県　北佐久郡立科町</t>
  </si>
  <si>
    <t>長野県　佐久市</t>
  </si>
  <si>
    <t>長野県　諏訪市</t>
  </si>
  <si>
    <t>長野県　木曽郡木曽町</t>
  </si>
  <si>
    <t>長野県　塩尻市</t>
  </si>
  <si>
    <t>長野県　上伊那郡辰野町</t>
  </si>
  <si>
    <t>長野県　諏訪郡原村</t>
  </si>
  <si>
    <t>長野県　南佐久郡南牧村</t>
  </si>
  <si>
    <t>長野県　木曽郡木曽福島町</t>
  </si>
  <si>
    <t>長野県　伊那市</t>
  </si>
  <si>
    <t>長野県　木曽郡南木曽町</t>
  </si>
  <si>
    <t>長野県　上伊那郡飯島町</t>
  </si>
  <si>
    <t>長野県　飯田市</t>
  </si>
  <si>
    <t>長野県　下伊那郡阿智村</t>
  </si>
  <si>
    <t>山梨県　北杜市大泉町</t>
  </si>
  <si>
    <t>山梨県　韮崎市</t>
  </si>
  <si>
    <t>山梨県　甲府市</t>
  </si>
  <si>
    <t>山梨県　甲州市勝沼町</t>
  </si>
  <si>
    <t>山梨県　大月市</t>
  </si>
  <si>
    <t>山梨県　南巨摩郡身延町</t>
  </si>
  <si>
    <t>山梨県　南都留郡富士河口湖町</t>
  </si>
  <si>
    <t>山梨県　南都留郡山中湖村</t>
  </si>
  <si>
    <t>山梨県　南巨摩郡南部町</t>
  </si>
  <si>
    <t>静岡県　静岡市</t>
  </si>
  <si>
    <t>静岡県　御殿場市</t>
  </si>
  <si>
    <t>静岡県　富士市</t>
  </si>
  <si>
    <t>静岡県　三島市</t>
  </si>
  <si>
    <t>静岡県　浜松市天竜区佐久間町</t>
  </si>
  <si>
    <t>静岡県　榛原郡川根本町</t>
  </si>
  <si>
    <t>静岡県　清水市</t>
  </si>
  <si>
    <t>静岡県　熱海市</t>
  </si>
  <si>
    <t>静岡県　浜松市天竜区</t>
  </si>
  <si>
    <t>静岡県　浜松市</t>
  </si>
  <si>
    <t>静岡県　菊川市</t>
  </si>
  <si>
    <t>静岡県　賀茂郡松崎町</t>
  </si>
  <si>
    <t>静岡県　賀茂郡東伊豆町</t>
  </si>
  <si>
    <t>静岡県　磐田市</t>
  </si>
  <si>
    <t>静岡県　御前崎市</t>
  </si>
  <si>
    <t>静岡県　賀茂郡南伊豆町</t>
  </si>
  <si>
    <t>愛知県　愛西市</t>
  </si>
  <si>
    <t>愛知県　北設楽郡稲武町</t>
  </si>
  <si>
    <t>愛知県　名古屋市千種区</t>
  </si>
  <si>
    <t>愛知県　豊田市</t>
  </si>
  <si>
    <t>愛知県　東海市</t>
  </si>
  <si>
    <t>愛知県　岡崎市</t>
  </si>
  <si>
    <t>愛知県　新城市</t>
  </si>
  <si>
    <t>愛知県　蒲郡市</t>
  </si>
  <si>
    <t>愛知県　知多郡南知多町</t>
  </si>
  <si>
    <t>愛知県　豊橋市</t>
  </si>
  <si>
    <t>愛知県　田原市</t>
  </si>
  <si>
    <t>岐阜県　飛騨市</t>
  </si>
  <si>
    <t>岐阜県　大野郡白川村</t>
  </si>
  <si>
    <t>岐阜県　高山市</t>
  </si>
  <si>
    <t>岐阜県　高山市荘川町</t>
  </si>
  <si>
    <t>岐阜県　高山市朝日町</t>
  </si>
  <si>
    <t>岐阜県　郡上市白鳥町</t>
  </si>
  <si>
    <t>岐阜県　下呂市萩原町</t>
  </si>
  <si>
    <t>岐阜県　郡上市八幡町</t>
  </si>
  <si>
    <t>岐阜県　益田郡下呂町</t>
  </si>
  <si>
    <t>岐阜県　本巣市</t>
  </si>
  <si>
    <t>岐阜県　下呂市金山町</t>
  </si>
  <si>
    <t>岐阜県　美濃市</t>
  </si>
  <si>
    <t>岐阜県　加茂郡白川町</t>
  </si>
  <si>
    <t>岐阜県　揖斐郡揖斐川町</t>
  </si>
  <si>
    <t>岐阜県　美濃加茂市</t>
  </si>
  <si>
    <t>岐阜県　恵那市</t>
  </si>
  <si>
    <t>岐阜県　中津川市</t>
  </si>
  <si>
    <t>岐阜県　不破郡関ケ原町</t>
  </si>
  <si>
    <t>岐阜県　大垣市</t>
  </si>
  <si>
    <t>岐阜県　岐阜市</t>
  </si>
  <si>
    <t>岐阜県　多治見市</t>
  </si>
  <si>
    <t>三重県　桑名市</t>
  </si>
  <si>
    <t>三重県　四日市市</t>
  </si>
  <si>
    <t>三重県　亀山市</t>
  </si>
  <si>
    <t>三重県　伊賀市</t>
  </si>
  <si>
    <t>三重県　津市</t>
  </si>
  <si>
    <t>三重県　伊勢市小俣町</t>
  </si>
  <si>
    <t>三重県　松阪市飯南町</t>
  </si>
  <si>
    <t>三重県　鳥羽市</t>
  </si>
  <si>
    <t>三重県　度会郡南伊勢町</t>
  </si>
  <si>
    <t>三重県　北牟婁郡紀北町紀伊長島区</t>
  </si>
  <si>
    <t>三重県　尾鷲市</t>
  </si>
  <si>
    <t>三重県　熊野市新鹿町</t>
  </si>
  <si>
    <t>新潟県　岩船郡粟島浦村</t>
  </si>
  <si>
    <t>新潟県　佐渡市</t>
  </si>
  <si>
    <t>新潟県　村上市</t>
  </si>
  <si>
    <t>新潟県　胎内市</t>
  </si>
  <si>
    <t>新潟県　岩船郡関川村</t>
  </si>
  <si>
    <t>新潟県　新潟市</t>
  </si>
  <si>
    <t>新潟県　新潟市西蒲区</t>
  </si>
  <si>
    <t>新潟県　長岡市</t>
  </si>
  <si>
    <t>新潟県　三条市</t>
  </si>
  <si>
    <t>新潟県　東蒲原郡阿賀町</t>
  </si>
  <si>
    <t>新潟県　柏崎市</t>
  </si>
  <si>
    <t>新潟県　魚沼市</t>
  </si>
  <si>
    <t>新潟県　上越市大潟区</t>
  </si>
  <si>
    <t>新潟県　上越市</t>
  </si>
  <si>
    <t>新潟県　上越市安塚区</t>
  </si>
  <si>
    <t>新潟県　十日町市</t>
  </si>
  <si>
    <t>新潟県　糸魚川市</t>
  </si>
  <si>
    <t>新潟県　妙高市</t>
  </si>
  <si>
    <t>新潟県　中魚沼郡津南町</t>
  </si>
  <si>
    <t>新潟県　南魚沼郡湯沢町</t>
  </si>
  <si>
    <t>富山県　下新川郡朝日町</t>
  </si>
  <si>
    <t>富山県　氷見市</t>
  </si>
  <si>
    <t>富山県　魚津市</t>
  </si>
  <si>
    <t>富山県　高岡市</t>
  </si>
  <si>
    <t>富山県　富山市</t>
  </si>
  <si>
    <t>富山県　砺波市</t>
  </si>
  <si>
    <t>富山県　中新川郡上市町</t>
  </si>
  <si>
    <t>富山県　南砺市</t>
  </si>
  <si>
    <t>富山県　富山市八尾町</t>
  </si>
  <si>
    <t>石川県　珠洲市</t>
  </si>
  <si>
    <t>石川県　輪島市</t>
  </si>
  <si>
    <t>石川県　羽咋郡志賀町</t>
  </si>
  <si>
    <t>石川県　七尾市</t>
  </si>
  <si>
    <t>石川県　羽咋市</t>
  </si>
  <si>
    <t>石川県　かほく市</t>
  </si>
  <si>
    <t>石川県　金沢市</t>
  </si>
  <si>
    <t>石川県　小松市</t>
  </si>
  <si>
    <t>石川県　白山市</t>
  </si>
  <si>
    <t>石川県　加賀市</t>
  </si>
  <si>
    <t>福井県　坂井市三国町</t>
  </si>
  <si>
    <t>福井県　福井市</t>
  </si>
  <si>
    <t>福井県　勝山市</t>
  </si>
  <si>
    <t>福井県　大野市</t>
  </si>
  <si>
    <t>福井県　南条郡南越前町</t>
  </si>
  <si>
    <t>福井県　敦賀市</t>
  </si>
  <si>
    <t>福井県　三方郡美浜町</t>
  </si>
  <si>
    <t>福井県　小浜市</t>
  </si>
  <si>
    <t>滋賀県　高島市今津町</t>
  </si>
  <si>
    <t>滋賀県　長浜市</t>
  </si>
  <si>
    <t>滋賀県　大津市</t>
  </si>
  <si>
    <t>滋賀県　彦根市</t>
  </si>
  <si>
    <t>滋賀県　東近江市</t>
  </si>
  <si>
    <t>滋賀県　甲賀市信楽町</t>
  </si>
  <si>
    <t>滋賀県　甲賀市土山町</t>
  </si>
  <si>
    <t>京都府　京丹後市丹後町</t>
  </si>
  <si>
    <t>京都府　宮津市</t>
  </si>
  <si>
    <t>京都府　舞鶴市</t>
  </si>
  <si>
    <t>京都府　福知山市</t>
  </si>
  <si>
    <t>京都府　南丹市美山町</t>
  </si>
  <si>
    <t>京都府　南丹市園部町</t>
  </si>
  <si>
    <t>京都府　京都市中京区</t>
  </si>
  <si>
    <t>京都府　京田辺市</t>
  </si>
  <si>
    <t>大阪府　豊能郡能勢町</t>
  </si>
  <si>
    <t>大阪府　枚方市</t>
  </si>
  <si>
    <t>大阪府　大阪市中央区</t>
  </si>
  <si>
    <t>大阪府　東大阪市</t>
  </si>
  <si>
    <t>大阪府　堺市</t>
  </si>
  <si>
    <t>大阪府　泉南郡熊取町</t>
  </si>
  <si>
    <t>兵庫県　美方郡香美町</t>
  </si>
  <si>
    <t>兵庫県　豊岡市</t>
  </si>
  <si>
    <t>兵庫県　美方郡香美町村岡区</t>
  </si>
  <si>
    <t>兵庫県　朝来市和田山町</t>
  </si>
  <si>
    <t>兵庫県　朝来市生野町</t>
  </si>
  <si>
    <t>兵庫県　丹波市柏原町</t>
  </si>
  <si>
    <t>兵庫県　宍粟市一宮町</t>
  </si>
  <si>
    <t>兵庫県　神崎郡福崎町</t>
  </si>
  <si>
    <t>兵庫県　西脇市</t>
  </si>
  <si>
    <t>兵庫県　赤穂郡上郡町</t>
  </si>
  <si>
    <t>兵庫県　姫路市</t>
  </si>
  <si>
    <t>兵庫県　三田市</t>
  </si>
  <si>
    <t>兵庫県　三木市</t>
  </si>
  <si>
    <t>兵庫県　姫路市家島町</t>
  </si>
  <si>
    <t>兵庫県　明石市</t>
  </si>
  <si>
    <t>兵庫県　神戸市中央区</t>
  </si>
  <si>
    <t>兵庫県　淡路市</t>
  </si>
  <si>
    <t>兵庫県　洲本市</t>
  </si>
  <si>
    <t>兵庫県　南あわじ市</t>
  </si>
  <si>
    <t>奈良県　奈良市</t>
  </si>
  <si>
    <t>奈良県　山辺郡都祁村</t>
  </si>
  <si>
    <t>奈良県　宇陀市</t>
  </si>
  <si>
    <t>奈良県　五條市</t>
  </si>
  <si>
    <t>奈良県　吉野郡上北山村</t>
  </si>
  <si>
    <t>奈良県　吉野郡十津川村</t>
  </si>
  <si>
    <t>和歌山県　伊都郡かつらぎ町</t>
  </si>
  <si>
    <t>和歌山県　和歌山市</t>
  </si>
  <si>
    <t>和歌山県　伊都郡高野町</t>
  </si>
  <si>
    <t>和歌山県　有田郡有田川町</t>
  </si>
  <si>
    <t>和歌山県　田辺市龍神村</t>
  </si>
  <si>
    <t>和歌山県　日高郡川辺町</t>
  </si>
  <si>
    <t>和歌山県　田辺市中辺路町</t>
  </si>
  <si>
    <t>和歌山県　新宮市</t>
  </si>
  <si>
    <t>和歌山県　西牟婁郡白浜町</t>
  </si>
  <si>
    <t>和歌山県　東牟婁郡古座川町</t>
  </si>
  <si>
    <t>和歌山県　西牟婁郡串本町</t>
  </si>
  <si>
    <t>岡山県　真庭市</t>
  </si>
  <si>
    <t>岡山県　新見市</t>
  </si>
  <si>
    <t>岡山県　勝田郡奈義町</t>
  </si>
  <si>
    <t>岡山県　美作市</t>
  </si>
  <si>
    <t>岡山県　津山市</t>
  </si>
  <si>
    <t>岡山県　岡山市北区建部町</t>
  </si>
  <si>
    <t>岡山県　和気郡和気町</t>
  </si>
  <si>
    <t>岡山県　高梁市</t>
  </si>
  <si>
    <t>岡山県　岡山市</t>
  </si>
  <si>
    <t>岡山県　瀬戸内市邑久町</t>
  </si>
  <si>
    <t>岡山県　倉敷市</t>
  </si>
  <si>
    <t>岡山県　笠岡市</t>
  </si>
  <si>
    <t>岡山県　玉野市</t>
  </si>
  <si>
    <t>広島県　庄原市高野町</t>
  </si>
  <si>
    <t>広島県　三次市</t>
  </si>
  <si>
    <t>広島県　庄原市</t>
  </si>
  <si>
    <t>広島県　山県郡北広島町</t>
  </si>
  <si>
    <t>広島県　神石郡神石高原町</t>
  </si>
  <si>
    <t>広島県　山県郡安芸太田町</t>
  </si>
  <si>
    <t>広島県　世羅郡世羅町</t>
  </si>
  <si>
    <t>広島県　府中市</t>
  </si>
  <si>
    <t>広島県　東広島市</t>
  </si>
  <si>
    <t>広島県　福山市</t>
  </si>
  <si>
    <t>広島県　廿日市市</t>
  </si>
  <si>
    <t>広島県　広島市中区</t>
  </si>
  <si>
    <t>広島県　竹原市</t>
  </si>
  <si>
    <t>広島県　尾道市</t>
  </si>
  <si>
    <t>広島県　大竹市</t>
  </si>
  <si>
    <t>広島県　呉市</t>
  </si>
  <si>
    <t>広島県　呉市豊町</t>
  </si>
  <si>
    <t>島根県　隠岐郡隠岐の島町</t>
  </si>
  <si>
    <t>島根県　隠岐郡海士町</t>
  </si>
  <si>
    <t>島根県　松江市鹿島町</t>
  </si>
  <si>
    <t>島根県　松江市</t>
  </si>
  <si>
    <t>島根県　出雲市</t>
  </si>
  <si>
    <t>島根県　大田市</t>
  </si>
  <si>
    <t>島根県　雲南市掛合町</t>
  </si>
  <si>
    <t>島根県　仁多郡奥出雲町</t>
  </si>
  <si>
    <t>島根県　飯石郡飯南町</t>
  </si>
  <si>
    <t>島根県　邑智郡川本町</t>
  </si>
  <si>
    <t>島根県　浜田市</t>
  </si>
  <si>
    <t>島根県　邑智郡邑南町</t>
  </si>
  <si>
    <t>島根県　浜田市弥栄町</t>
  </si>
  <si>
    <t>島根県　益田市</t>
  </si>
  <si>
    <t>島根県　鹿足郡津和野町</t>
  </si>
  <si>
    <t>島根県　鹿足郡吉賀町</t>
  </si>
  <si>
    <t>鳥取県　境港市</t>
  </si>
  <si>
    <t>鳥取県　西伯郡大山町</t>
  </si>
  <si>
    <t>鳥取県　鳥取市青谷町</t>
  </si>
  <si>
    <t>鳥取県　岩美郡岩美町</t>
  </si>
  <si>
    <t>鳥取県　米子市</t>
  </si>
  <si>
    <t>鳥取県　倉吉市</t>
  </si>
  <si>
    <t>鳥取県　鳥取市</t>
  </si>
  <si>
    <t>鳥取県　八頭郡智頭町</t>
  </si>
  <si>
    <t>鳥取県　日野郡日南町</t>
  </si>
  <si>
    <t>徳島県　三好市池田町</t>
  </si>
  <si>
    <t>徳島県　美馬市穴吹町</t>
  </si>
  <si>
    <t>徳島県　徳島市</t>
  </si>
  <si>
    <t>徳島県　三好市</t>
  </si>
  <si>
    <t>徳島県　阿南市</t>
  </si>
  <si>
    <t>徳島県　那賀郡那賀町</t>
  </si>
  <si>
    <t>徳島県　海部郡美波町</t>
  </si>
  <si>
    <t>徳島県　海部郡海陽町</t>
  </si>
  <si>
    <t>香川県　小豆郡小豆島町</t>
  </si>
  <si>
    <t>香川県　高松市</t>
  </si>
  <si>
    <t>香川県　仲多度郡多度津町</t>
  </si>
  <si>
    <t>香川県　綾歌郡綾川町</t>
  </si>
  <si>
    <t>香川県　東かがわ市</t>
  </si>
  <si>
    <t>香川県　三豊市財田町</t>
  </si>
  <si>
    <t>愛媛県　今治市大三島町</t>
  </si>
  <si>
    <t>愛媛県　今治市</t>
  </si>
  <si>
    <t>愛媛県　西条市丹原町</t>
  </si>
  <si>
    <t>愛媛県　新居浜市</t>
  </si>
  <si>
    <t>愛媛県　四国中央市</t>
  </si>
  <si>
    <t>愛媛県　松山市</t>
  </si>
  <si>
    <t>愛媛県　大洲市長浜町</t>
  </si>
  <si>
    <t>愛媛県　上浮穴郡久万高原町</t>
  </si>
  <si>
    <t>愛媛県　大洲市</t>
  </si>
  <si>
    <t>愛媛県　西宇和郡伊方町</t>
  </si>
  <si>
    <t>愛媛県　西予市宇和町</t>
  </si>
  <si>
    <t>愛媛県　宇和島市</t>
  </si>
  <si>
    <t>愛媛県　北宇和郡鬼北町</t>
  </si>
  <si>
    <t>愛媛県　南宇和郡愛南町</t>
  </si>
  <si>
    <t>高知県　吾川郡いの町</t>
  </si>
  <si>
    <t>高知県　長岡郡本山町</t>
  </si>
  <si>
    <t>高知県　香美市物部町</t>
  </si>
  <si>
    <t>高知県　高知市</t>
  </si>
  <si>
    <t>高知県　南国市</t>
  </si>
  <si>
    <t>高知県　安芸市</t>
  </si>
  <si>
    <t>高知県　高岡郡檮原町</t>
  </si>
  <si>
    <t>高知県　須崎市</t>
  </si>
  <si>
    <t>高知県　高岡郡四万十町</t>
  </si>
  <si>
    <t>高知県　室戸市</t>
  </si>
  <si>
    <t>高知県　四万十市</t>
  </si>
  <si>
    <t>高知県　幡多郡黒潮町</t>
  </si>
  <si>
    <t>高知県　宿毛市</t>
  </si>
  <si>
    <t>高知県　土佐清水市</t>
  </si>
  <si>
    <t>山口県　萩市</t>
  </si>
  <si>
    <t>山口県　長門市</t>
  </si>
  <si>
    <t>山口県　山口市</t>
  </si>
  <si>
    <t>山口県　美祢市秋芳町</t>
  </si>
  <si>
    <t>山口県　岩国市錦町</t>
  </si>
  <si>
    <t>山口県　下関市豊田町</t>
  </si>
  <si>
    <t>山口県　岩国市</t>
  </si>
  <si>
    <t>山口県　防府市</t>
  </si>
  <si>
    <t>山口県　下松市</t>
  </si>
  <si>
    <t>山口県　岩国市玖珂町</t>
  </si>
  <si>
    <t>山口県　下関市</t>
  </si>
  <si>
    <t>山口県　柳井市</t>
  </si>
  <si>
    <t>山口県　大島郡周防大島町</t>
  </si>
  <si>
    <t>福岡県　宗像市</t>
  </si>
  <si>
    <t>福岡県　北九州市八幡西区</t>
  </si>
  <si>
    <t>福岡県　行橋市</t>
  </si>
  <si>
    <t>福岡県　飯塚市</t>
  </si>
  <si>
    <t>福岡県　糸島市</t>
  </si>
  <si>
    <t>福岡県　福岡市中央区</t>
  </si>
  <si>
    <t>福岡県　太宰府市</t>
  </si>
  <si>
    <t>福岡県　田川郡添田町</t>
  </si>
  <si>
    <t>福岡県　朝倉市</t>
  </si>
  <si>
    <t>福岡県　久留米市</t>
  </si>
  <si>
    <t>福岡県　八女市黒木町</t>
  </si>
  <si>
    <t>福岡県　大牟田市</t>
  </si>
  <si>
    <t>大分県　国東市国見町</t>
  </si>
  <si>
    <t>大分県　中津市</t>
  </si>
  <si>
    <t>大分県　豊後高田市</t>
  </si>
  <si>
    <t>大分県　宇佐市院内町</t>
  </si>
  <si>
    <t>大分県　杵築市</t>
  </si>
  <si>
    <t>大分県　日田市</t>
  </si>
  <si>
    <t>大分県　玖珠郡玖珠町</t>
  </si>
  <si>
    <t>大分県　由布市湯布院町</t>
  </si>
  <si>
    <t>大分県　大分市</t>
  </si>
  <si>
    <t>大分県　豊後大野市犬飼町</t>
  </si>
  <si>
    <t>大分県　竹田市</t>
  </si>
  <si>
    <t>大分県　佐伯市</t>
  </si>
  <si>
    <t>長崎県　対馬市上県町</t>
  </si>
  <si>
    <t>長崎県　対馬市厳原町</t>
  </si>
  <si>
    <t>長崎県　壱岐市芦辺町</t>
  </si>
  <si>
    <t>長崎県　平戸市</t>
  </si>
  <si>
    <t>長崎県　松浦市</t>
  </si>
  <si>
    <t>長崎県　佐世保市</t>
  </si>
  <si>
    <t>長崎県　南松浦郡新上五島町</t>
  </si>
  <si>
    <t>長崎県　西海市大瀬戸町</t>
  </si>
  <si>
    <t>長崎県　長崎市</t>
  </si>
  <si>
    <t>長崎県　雲仙市小浜町</t>
  </si>
  <si>
    <t>長崎県　島原市</t>
  </si>
  <si>
    <t>長崎県　五島市</t>
  </si>
  <si>
    <t>長崎県　南島原市口之津町</t>
  </si>
  <si>
    <t>佐賀県　唐津市</t>
  </si>
  <si>
    <t>佐賀県　伊万里市</t>
  </si>
  <si>
    <t>佐賀県　佐賀市</t>
  </si>
  <si>
    <t>佐賀県　嬉野市嬉野町</t>
  </si>
  <si>
    <t>佐賀県　杵島郡白石町</t>
  </si>
  <si>
    <t>熊本県　山鹿市鹿北町</t>
  </si>
  <si>
    <t>熊本県　阿蘇郡南小国町</t>
  </si>
  <si>
    <t>熊本県　玉名市岱明町</t>
  </si>
  <si>
    <t>熊本県　菊池市</t>
  </si>
  <si>
    <t>熊本県　阿蘇市</t>
  </si>
  <si>
    <t>熊本県　熊本市</t>
  </si>
  <si>
    <t>熊本県　阿蘇郡南阿蘇村</t>
  </si>
  <si>
    <t>熊本県　阿蘇郡高森町</t>
  </si>
  <si>
    <t>熊本県　宇城市三角町</t>
  </si>
  <si>
    <t>熊本県　上益城郡甲佐町</t>
  </si>
  <si>
    <t>熊本県　上天草市松島町</t>
  </si>
  <si>
    <t>熊本県　天草市</t>
  </si>
  <si>
    <t>熊本県　八代市</t>
  </si>
  <si>
    <t>熊本県　水俣市</t>
  </si>
  <si>
    <t>熊本県　人吉市</t>
  </si>
  <si>
    <t>熊本県　球磨郡あさぎり町</t>
  </si>
  <si>
    <t>宮崎県　西臼杵郡高千穂町</t>
  </si>
  <si>
    <t>宮崎県　延岡市北浦町</t>
  </si>
  <si>
    <t>宮崎県　西臼杵郡五ケ瀬町</t>
  </si>
  <si>
    <t>宮崎県　延岡市</t>
  </si>
  <si>
    <t>宮崎県　日向市</t>
  </si>
  <si>
    <t>宮崎県　東臼杵郡美郷町</t>
  </si>
  <si>
    <t>宮崎県　児湯郡西米良村</t>
  </si>
  <si>
    <t>宮崎県　児湯郡高鍋町</t>
  </si>
  <si>
    <t>宮崎県　えびの市</t>
  </si>
  <si>
    <t>宮崎県　西都市</t>
  </si>
  <si>
    <t>宮崎県　小林市</t>
  </si>
  <si>
    <t>宮崎県　宮崎市</t>
  </si>
  <si>
    <t>宮崎県　都城市</t>
  </si>
  <si>
    <t>宮崎県　日南市</t>
  </si>
  <si>
    <t>宮崎県　串間市</t>
  </si>
  <si>
    <t>鹿児島県　阿久根市</t>
  </si>
  <si>
    <t>鹿児島県　伊佐市</t>
  </si>
  <si>
    <t>鹿児島県　薩摩郡さつま町</t>
  </si>
  <si>
    <t>鹿児島県　薩摩川内市上甑町</t>
  </si>
  <si>
    <t>鹿児島県　薩摩川内市</t>
  </si>
  <si>
    <t>鹿児島県　日置市東市来町</t>
  </si>
  <si>
    <t>鹿児島県　霧島市福山町</t>
  </si>
  <si>
    <t>鹿児島県　鹿児島市</t>
  </si>
  <si>
    <t>鹿児島県　鹿屋市輝北町</t>
  </si>
  <si>
    <t>鹿児島県　南さつま市</t>
  </si>
  <si>
    <t>鹿児島県　志布志市志布志町</t>
  </si>
  <si>
    <t>鹿児島県　鹿児島市喜入町</t>
  </si>
  <si>
    <t>鹿児島県　鹿屋市</t>
  </si>
  <si>
    <t>鹿児島県　肝属郡肝付町</t>
  </si>
  <si>
    <t>鹿児島県　枕崎市</t>
  </si>
  <si>
    <t>鹿児島県　指宿市</t>
  </si>
  <si>
    <t>鹿児島県　肝属郡錦江町</t>
  </si>
  <si>
    <t>鹿児島県　西之表市</t>
  </si>
  <si>
    <t>鹿児島県　熊毛郡南種子町</t>
  </si>
  <si>
    <t>鹿児島県　熊毛郡屋久島町</t>
  </si>
  <si>
    <t>鹿児島県　奄美市</t>
  </si>
  <si>
    <t>鹿児島県　大島郡瀬戸内町</t>
  </si>
  <si>
    <t>鹿児島県　大島郡伊仙町</t>
  </si>
  <si>
    <t>鹿児島県　大島郡和泊町</t>
  </si>
  <si>
    <t>沖縄県　島尻郡伊是名村</t>
  </si>
  <si>
    <t>沖縄県　国頭郡国頭村</t>
  </si>
  <si>
    <t>沖縄県　名護市</t>
  </si>
  <si>
    <t>沖縄県　国頭郡金武町</t>
  </si>
  <si>
    <t>沖縄県　島尻郡仲里村</t>
  </si>
  <si>
    <t>沖縄県　島尻郡渡嘉敷村</t>
  </si>
  <si>
    <t>沖縄県　那覇市</t>
  </si>
  <si>
    <t>沖縄県　島尻郡玉城村</t>
  </si>
  <si>
    <t>沖縄県　島尻郡南大東村</t>
  </si>
  <si>
    <t>沖縄県　宮古島市</t>
  </si>
  <si>
    <t>沖縄県　宮古郡多良間村</t>
  </si>
  <si>
    <t>沖縄県　石垣市</t>
  </si>
  <si>
    <t>沖縄県　八重山郡与那国町</t>
  </si>
  <si>
    <t>沖縄県　八重山郡竹富町</t>
  </si>
  <si>
    <t>北海道　函館市</t>
    <rPh sb="4" eb="6">
      <t>ハコダテ</t>
    </rPh>
    <phoneticPr fontId="1"/>
  </si>
  <si>
    <t>広島県　広島市安佐北区</t>
    <phoneticPr fontId="1"/>
  </si>
  <si>
    <t>地点NO.</t>
    <rPh sb="0" eb="2">
      <t>チテン</t>
    </rPh>
    <phoneticPr fontId="1"/>
  </si>
  <si>
    <t>暖房負荷
順位</t>
    <rPh sb="0" eb="2">
      <t>ダンボウ</t>
    </rPh>
    <rPh sb="2" eb="4">
      <t>フカ</t>
    </rPh>
    <rPh sb="5" eb="7">
      <t>ジュンイ</t>
    </rPh>
    <phoneticPr fontId="1"/>
  </si>
  <si>
    <t>市町村名
(2021.11時点）</t>
    <rPh sb="0" eb="3">
      <t>シチョウソン</t>
    </rPh>
    <rPh sb="3" eb="4">
      <t>メイ</t>
    </rPh>
    <rPh sb="13" eb="15">
      <t>ジテン</t>
    </rPh>
    <phoneticPr fontId="2"/>
  </si>
  <si>
    <t>■評価計算に用いる地点の選定リスト</t>
    <rPh sb="1" eb="3">
      <t>ヒョウカ</t>
    </rPh>
    <rPh sb="3" eb="5">
      <t>ケイサン</t>
    </rPh>
    <rPh sb="9" eb="11">
      <t>チテン</t>
    </rPh>
    <phoneticPr fontId="1"/>
  </si>
  <si>
    <t>　住宅システム認証の申請地域における評価計算を行う地点（暖房負荷順位が最も上位の地点）を探すためのリストです。</t>
    <rPh sb="1" eb="3">
      <t>ジュウタク</t>
    </rPh>
    <rPh sb="7" eb="9">
      <t>ニンショウ</t>
    </rPh>
    <rPh sb="10" eb="12">
      <t>シンセイ</t>
    </rPh>
    <rPh sb="12" eb="14">
      <t>チイキ</t>
    </rPh>
    <rPh sb="18" eb="20">
      <t>ヒョウカ</t>
    </rPh>
    <rPh sb="20" eb="22">
      <t>ケイサン</t>
    </rPh>
    <rPh sb="23" eb="24">
      <t>オコナ</t>
    </rPh>
    <rPh sb="25" eb="27">
      <t>チテン</t>
    </rPh>
    <rPh sb="28" eb="30">
      <t>ダンボウ</t>
    </rPh>
    <rPh sb="30" eb="32">
      <t>フカ</t>
    </rPh>
    <rPh sb="32" eb="34">
      <t>ジュンイ</t>
    </rPh>
    <rPh sb="35" eb="36">
      <t>モット</t>
    </rPh>
    <rPh sb="37" eb="39">
      <t>ジョウイ</t>
    </rPh>
    <rPh sb="40" eb="42">
      <t>チテン</t>
    </rPh>
    <rPh sb="44" eb="45">
      <t>サガ</t>
    </rPh>
    <phoneticPr fontId="1"/>
  </si>
  <si>
    <t>　特定の県、省エネ地域区分を抽出できます。</t>
    <rPh sb="1" eb="3">
      <t>トクテイ</t>
    </rPh>
    <rPh sb="4" eb="5">
      <t>ケン</t>
    </rPh>
    <rPh sb="6" eb="7">
      <t>ショウ</t>
    </rPh>
    <rPh sb="9" eb="13">
      <t>チイキクブン</t>
    </rPh>
    <rPh sb="14" eb="16">
      <t>チュウシュツ</t>
    </rPh>
    <phoneticPr fontId="1"/>
  </si>
  <si>
    <t>　省エネ地域区分の寒暖と暖房負荷の順位は必ずしも一致しないので、ご注意ください。</t>
    <rPh sb="20" eb="21">
      <t>カナラ</t>
    </rPh>
    <phoneticPr fontId="1"/>
  </si>
  <si>
    <t>　例）暖房負荷順位110位の「六厩」の省エネ地域区分は４地域ですが、下位には２地域の地点もあります。</t>
    <rPh sb="1" eb="2">
      <t>レイ</t>
    </rPh>
    <rPh sb="3" eb="9">
      <t>ダンボウフカジュンイ</t>
    </rPh>
    <rPh sb="12" eb="13">
      <t>イ</t>
    </rPh>
    <rPh sb="15" eb="16">
      <t>ロク</t>
    </rPh>
    <rPh sb="16" eb="17">
      <t>ウマヤ</t>
    </rPh>
    <rPh sb="19" eb="20">
      <t>ショウ</t>
    </rPh>
    <rPh sb="22" eb="26">
      <t>チイキクブン</t>
    </rPh>
    <rPh sb="28" eb="30">
      <t>チイキ</t>
    </rPh>
    <rPh sb="34" eb="36">
      <t>カイ</t>
    </rPh>
    <rPh sb="39" eb="41">
      <t>チイキ</t>
    </rPh>
    <rPh sb="42" eb="44">
      <t>チテン</t>
    </rPh>
    <phoneticPr fontId="1"/>
  </si>
  <si>
    <t>県名</t>
    <rPh sb="0" eb="2">
      <t>ケンメイ</t>
    </rPh>
    <phoneticPr fontId="1"/>
  </si>
  <si>
    <t>宮城県　栗原市</t>
    <rPh sb="6" eb="7">
      <t>シ</t>
    </rPh>
    <phoneticPr fontId="1"/>
  </si>
  <si>
    <r>
      <t>↓評価計算に⽤いる地点に
「</t>
    </r>
    <r>
      <rPr>
        <sz val="11"/>
        <color rgb="FFFF0000"/>
        <rFont val="游ゴシック"/>
        <family val="3"/>
        <charset val="128"/>
        <scheme val="minor"/>
      </rPr>
      <t>◎</t>
    </r>
    <r>
      <rPr>
        <sz val="11"/>
        <color theme="1"/>
        <rFont val="游ゴシック"/>
        <family val="3"/>
        <charset val="128"/>
        <scheme val="minor"/>
      </rPr>
      <t>印」をつけてください。</t>
    </r>
    <phoneticPr fontId="1"/>
  </si>
  <si>
    <t>龍神</t>
  </si>
  <si>
    <t>鹿嶋</t>
    <phoneticPr fontId="1"/>
  </si>
  <si>
    <t>宮城県　栗原郡栗駒町</t>
  </si>
  <si>
    <t>最寒月の日最低気温の月平均[℃]</t>
    <rPh sb="0" eb="1">
      <t>サイ</t>
    </rPh>
    <rPh sb="1" eb="3">
      <t>カンゲツ</t>
    </rPh>
    <rPh sb="4" eb="5">
      <t>ヒ</t>
    </rPh>
    <rPh sb="5" eb="7">
      <t>サイテイ</t>
    </rPh>
    <rPh sb="7" eb="9">
      <t>キオン</t>
    </rPh>
    <rPh sb="10" eb="13">
      <t>ツキヘイキン</t>
    </rPh>
    <phoneticPr fontId="2"/>
  </si>
  <si>
    <t>最寒月の平均気温[℃]</t>
    <rPh sb="0" eb="1">
      <t>サイ</t>
    </rPh>
    <rPh sb="1" eb="2">
      <t>カン</t>
    </rPh>
    <rPh sb="2" eb="3">
      <t>ツキ</t>
    </rPh>
    <rPh sb="4" eb="6">
      <t>ヘイキン</t>
    </rPh>
    <rPh sb="6" eb="8">
      <t>キオン</t>
    </rPh>
    <phoneticPr fontId="2"/>
  </si>
  <si>
    <r>
      <t xml:space="preserve">市町村名
</t>
    </r>
    <r>
      <rPr>
        <sz val="11"/>
        <color rgb="FFFF0000"/>
        <rFont val="游ゴシック"/>
        <family val="3"/>
        <charset val="128"/>
        <scheme val="minor"/>
      </rPr>
      <t>(2021.11時点）</t>
    </r>
    <rPh sb="0" eb="3">
      <t>シチョウソン</t>
    </rPh>
    <rPh sb="3" eb="4">
      <t>メイ</t>
    </rPh>
    <rPh sb="13" eb="15">
      <t>ジテン</t>
    </rPh>
    <phoneticPr fontId="2"/>
  </si>
  <si>
    <t>地点
番号</t>
    <rPh sb="0" eb="2">
      <t>チテン</t>
    </rPh>
    <rPh sb="3" eb="5">
      <t>バンゴウ</t>
    </rPh>
    <phoneticPr fontId="1"/>
  </si>
  <si>
    <t>表面結露用</t>
    <rPh sb="0" eb="5">
      <t>ヒョウメンケツロヨウ</t>
    </rPh>
    <phoneticPr fontId="1"/>
  </si>
  <si>
    <t>内部結露用</t>
    <rPh sb="0" eb="4">
      <t>ナイブケツロ</t>
    </rPh>
    <rPh sb="4" eb="5">
      <t>ヨウ</t>
    </rPh>
    <phoneticPr fontId="1"/>
  </si>
  <si>
    <t>内部結露用
最寒月の
平均気温[℃]</t>
    <rPh sb="6" eb="7">
      <t>サイ</t>
    </rPh>
    <rPh sb="7" eb="8">
      <t>カン</t>
    </rPh>
    <rPh sb="8" eb="9">
      <t>ツキ</t>
    </rPh>
    <rPh sb="11" eb="13">
      <t>ヘイキン</t>
    </rPh>
    <rPh sb="13" eb="15">
      <t>キオン</t>
    </rPh>
    <phoneticPr fontId="1"/>
  </si>
  <si>
    <t>表面結露用
最寒月の日最低気温の月平均[℃]</t>
    <rPh sb="6" eb="7">
      <t>サイ</t>
    </rPh>
    <rPh sb="7" eb="9">
      <t>カンゲツ</t>
    </rPh>
    <rPh sb="10" eb="11">
      <t>ヒ</t>
    </rPh>
    <rPh sb="11" eb="13">
      <t>サイテイ</t>
    </rPh>
    <rPh sb="13" eb="15">
      <t>キオン</t>
    </rPh>
    <rPh sb="16" eb="19">
      <t>ツキヘイキン</t>
    </rPh>
    <phoneticPr fontId="1"/>
  </si>
  <si>
    <r>
      <rPr>
        <sz val="9.5"/>
        <rFont val="游ゴシック"/>
        <family val="3"/>
      </rPr>
      <t>波照間</t>
    </r>
  </si>
  <si>
    <r>
      <rPr>
        <sz val="9.5"/>
        <rFont val="游ゴシック"/>
        <family val="3"/>
      </rPr>
      <t>沖縄県</t>
    </r>
  </si>
  <si>
    <r>
      <rPr>
        <sz val="9.5"/>
        <rFont val="游ゴシック"/>
        <family val="3"/>
      </rPr>
      <t>石垣島</t>
    </r>
  </si>
  <si>
    <r>
      <rPr>
        <sz val="9.5"/>
        <rFont val="游ゴシック"/>
        <family val="3"/>
      </rPr>
      <t>与那国島</t>
    </r>
  </si>
  <si>
    <r>
      <rPr>
        <sz val="9.5"/>
        <rFont val="游ゴシック"/>
        <family val="3"/>
      </rPr>
      <t>西表島</t>
    </r>
  </si>
  <si>
    <r>
      <rPr>
        <sz val="9.5"/>
        <rFont val="游ゴシック"/>
        <family val="3"/>
      </rPr>
      <t>大原</t>
    </r>
  </si>
  <si>
    <r>
      <rPr>
        <sz val="9.5"/>
        <rFont val="游ゴシック"/>
        <family val="3"/>
      </rPr>
      <t>多良間</t>
    </r>
  </si>
  <si>
    <r>
      <rPr>
        <sz val="9.5"/>
        <rFont val="游ゴシック"/>
        <family val="3"/>
      </rPr>
      <t>宮古島</t>
    </r>
  </si>
  <si>
    <r>
      <rPr>
        <sz val="9.5"/>
        <rFont val="游ゴシック"/>
        <family val="3"/>
      </rPr>
      <t>伊原間</t>
    </r>
  </si>
  <si>
    <r>
      <rPr>
        <b/>
        <sz val="9.5"/>
        <rFont val="游ゴシック"/>
        <family val="3"/>
      </rPr>
      <t xml:space="preserve">最寒月の日最低気温
</t>
    </r>
    <r>
      <rPr>
        <b/>
        <sz val="9.5"/>
        <rFont val="游ゴシック"/>
        <family val="3"/>
      </rPr>
      <t>の平年値[℃]</t>
    </r>
  </si>
  <si>
    <r>
      <rPr>
        <b/>
        <sz val="9.5"/>
        <rFont val="游ゴシック"/>
        <family val="3"/>
      </rPr>
      <t>最寒月の平均気温[℃]</t>
    </r>
  </si>
  <si>
    <r>
      <rPr>
        <b/>
        <sz val="9.5"/>
        <rFont val="游ゴシック"/>
        <family val="3"/>
      </rPr>
      <t>表面結露計算用</t>
    </r>
  </si>
  <si>
    <r>
      <rPr>
        <b/>
        <sz val="9.5"/>
        <rFont val="游ゴシック"/>
        <family val="3"/>
      </rPr>
      <t>内部結露計算用</t>
    </r>
  </si>
  <si>
    <r>
      <rPr>
        <b/>
        <sz val="9.5"/>
        <rFont val="游ゴシック"/>
        <family val="3"/>
      </rPr>
      <t>都道府県</t>
    </r>
  </si>
  <si>
    <r>
      <rPr>
        <b/>
        <sz val="9.5"/>
        <rFont val="游ゴシック"/>
        <family val="3"/>
      </rPr>
      <t>番号</t>
    </r>
  </si>
  <si>
    <r>
      <rPr>
        <sz val="9.5"/>
        <rFont val="游ゴシック"/>
        <family val="3"/>
      </rPr>
      <t>南大東</t>
    </r>
  </si>
  <si>
    <r>
      <rPr>
        <sz val="9.5"/>
        <rFont val="游ゴシック"/>
        <family val="3"/>
      </rPr>
      <t>伊良部</t>
    </r>
  </si>
  <si>
    <r>
      <rPr>
        <sz val="9.5"/>
        <rFont val="游ゴシック"/>
        <family val="3"/>
      </rPr>
      <t>那覇</t>
    </r>
  </si>
  <si>
    <r>
      <rPr>
        <sz val="9.5"/>
        <rFont val="游ゴシック"/>
        <family val="3"/>
      </rPr>
      <t>久米島</t>
    </r>
  </si>
  <si>
    <r>
      <rPr>
        <sz val="9.5"/>
        <rFont val="游ゴシック"/>
        <family val="3"/>
      </rPr>
      <t>伊是名</t>
    </r>
  </si>
  <si>
    <r>
      <rPr>
        <sz val="9.5"/>
        <rFont val="游ゴシック"/>
        <family val="3"/>
      </rPr>
      <t>金武</t>
    </r>
  </si>
  <si>
    <r>
      <rPr>
        <sz val="9.5"/>
        <rFont val="游ゴシック"/>
        <family val="3"/>
      </rPr>
      <t>名護</t>
    </r>
  </si>
  <si>
    <r>
      <rPr>
        <sz val="9.5"/>
        <rFont val="游ゴシック"/>
        <family val="3"/>
      </rPr>
      <t>渡嘉敷</t>
    </r>
  </si>
  <si>
    <r>
      <rPr>
        <sz val="9.5"/>
        <rFont val="游ゴシック"/>
        <family val="3"/>
      </rPr>
      <t>糸数</t>
    </r>
  </si>
  <si>
    <r>
      <rPr>
        <sz val="9.5"/>
        <rFont val="游ゴシック"/>
        <family val="3"/>
      </rPr>
      <t>奥</t>
    </r>
  </si>
  <si>
    <r>
      <rPr>
        <sz val="9.5"/>
        <rFont val="游ゴシック"/>
        <family val="3"/>
      </rPr>
      <t>沖永良部</t>
    </r>
  </si>
  <si>
    <r>
      <rPr>
        <sz val="9.5"/>
        <rFont val="游ゴシック"/>
        <family val="3"/>
      </rPr>
      <t>鹿児島県</t>
    </r>
  </si>
  <si>
    <r>
      <rPr>
        <sz val="9.5"/>
        <rFont val="游ゴシック"/>
        <family val="3"/>
      </rPr>
      <t>古仁屋</t>
    </r>
  </si>
  <si>
    <r>
      <rPr>
        <sz val="9.5"/>
        <rFont val="游ゴシック"/>
        <family val="3"/>
      </rPr>
      <t>名瀬</t>
    </r>
  </si>
  <si>
    <r>
      <rPr>
        <sz val="9.5"/>
        <rFont val="游ゴシック"/>
        <family val="3"/>
      </rPr>
      <t>伊仙</t>
    </r>
  </si>
  <si>
    <r>
      <rPr>
        <sz val="9.5"/>
        <rFont val="游ゴシック"/>
        <family val="3"/>
      </rPr>
      <t>尾之間</t>
    </r>
  </si>
  <si>
    <r>
      <rPr>
        <sz val="9.5"/>
        <rFont val="游ゴシック"/>
        <family val="3"/>
      </rPr>
      <t>種子島</t>
    </r>
  </si>
  <si>
    <r>
      <rPr>
        <sz val="9.5"/>
        <rFont val="游ゴシック"/>
        <family val="3"/>
      </rPr>
      <t>屋久島</t>
    </r>
  </si>
  <si>
    <r>
      <rPr>
        <sz val="9.5"/>
        <rFont val="游ゴシック"/>
        <family val="3"/>
      </rPr>
      <t>上中</t>
    </r>
  </si>
  <si>
    <r>
      <rPr>
        <sz val="9.5"/>
        <rFont val="游ゴシック"/>
        <family val="3"/>
      </rPr>
      <t>中甑</t>
    </r>
  </si>
  <si>
    <r>
      <rPr>
        <sz val="9.5"/>
        <rFont val="游ゴシック"/>
        <family val="3"/>
      </rPr>
      <t>肝付前田</t>
    </r>
  </si>
  <si>
    <r>
      <rPr>
        <sz val="9.5"/>
        <rFont val="游ゴシック"/>
        <family val="3"/>
      </rPr>
      <t>内之浦</t>
    </r>
  </si>
  <si>
    <r>
      <rPr>
        <sz val="9.5"/>
        <rFont val="游ゴシック"/>
        <family val="3"/>
      </rPr>
      <t>枕崎</t>
    </r>
  </si>
  <si>
    <r>
      <rPr>
        <sz val="9.5"/>
        <rFont val="游ゴシック"/>
        <family val="3"/>
      </rPr>
      <t>鹿児島</t>
    </r>
  </si>
  <si>
    <r>
      <rPr>
        <sz val="9.5"/>
        <rFont val="游ゴシック"/>
        <family val="3"/>
      </rPr>
      <t>指宿</t>
    </r>
  </si>
  <si>
    <r>
      <rPr>
        <sz val="9.5"/>
        <rFont val="游ゴシック"/>
        <family val="3"/>
      </rPr>
      <t>喜入</t>
    </r>
  </si>
  <si>
    <r>
      <rPr>
        <sz val="9.5"/>
        <rFont val="游ゴシック"/>
        <family val="3"/>
      </rPr>
      <t>加世田</t>
    </r>
  </si>
  <si>
    <r>
      <rPr>
        <sz val="9.5"/>
        <rFont val="游ゴシック"/>
        <family val="3"/>
      </rPr>
      <t>阿久根</t>
    </r>
  </si>
  <si>
    <r>
      <rPr>
        <sz val="9.5"/>
        <rFont val="游ゴシック"/>
        <family val="3"/>
      </rPr>
      <t>鹿屋</t>
    </r>
  </si>
  <si>
    <r>
      <rPr>
        <sz val="9.5"/>
        <rFont val="游ゴシック"/>
        <family val="3"/>
      </rPr>
      <t>東市来</t>
    </r>
  </si>
  <si>
    <r>
      <rPr>
        <sz val="9.5"/>
        <rFont val="游ゴシック"/>
        <family val="3"/>
      </rPr>
      <t>志布志</t>
    </r>
  </si>
  <si>
    <r>
      <rPr>
        <sz val="9.5"/>
        <rFont val="游ゴシック"/>
        <family val="3"/>
      </rPr>
      <t>川内</t>
    </r>
  </si>
  <si>
    <r>
      <rPr>
        <sz val="9.5"/>
        <rFont val="游ゴシック"/>
        <family val="3"/>
      </rPr>
      <t>田代</t>
    </r>
  </si>
  <si>
    <r>
      <rPr>
        <sz val="9.5"/>
        <rFont val="游ゴシック"/>
        <family val="3"/>
      </rPr>
      <t>さつま柏原</t>
    </r>
  </si>
  <si>
    <r>
      <rPr>
        <sz val="9.5"/>
        <rFont val="游ゴシック"/>
        <family val="3"/>
      </rPr>
      <t>輝北</t>
    </r>
  </si>
  <si>
    <r>
      <rPr>
        <sz val="9.5"/>
        <rFont val="游ゴシック"/>
        <family val="3"/>
      </rPr>
      <t>牧之原</t>
    </r>
  </si>
  <si>
    <r>
      <rPr>
        <sz val="9.5"/>
        <rFont val="游ゴシック"/>
        <family val="3"/>
      </rPr>
      <t>大口</t>
    </r>
  </si>
  <si>
    <r>
      <rPr>
        <sz val="9.5"/>
        <rFont val="游ゴシック"/>
        <family val="3"/>
      </rPr>
      <t>油津</t>
    </r>
  </si>
  <si>
    <r>
      <rPr>
        <sz val="9.5"/>
        <rFont val="游ゴシック"/>
        <family val="3"/>
      </rPr>
      <t>宮崎県</t>
    </r>
  </si>
  <si>
    <r>
      <rPr>
        <sz val="9.5"/>
        <rFont val="游ゴシック"/>
        <family val="3"/>
      </rPr>
      <t>青島</t>
    </r>
  </si>
  <si>
    <r>
      <rPr>
        <sz val="9.5"/>
        <rFont val="游ゴシック"/>
        <family val="3"/>
      </rPr>
      <t>宮崎</t>
    </r>
  </si>
  <si>
    <r>
      <rPr>
        <sz val="9.5"/>
        <rFont val="游ゴシック"/>
        <family val="3"/>
      </rPr>
      <t>高鍋</t>
    </r>
  </si>
  <si>
    <r>
      <rPr>
        <sz val="9.5"/>
        <rFont val="游ゴシック"/>
        <family val="3"/>
      </rPr>
      <t>古江</t>
    </r>
  </si>
  <si>
    <r>
      <rPr>
        <sz val="9.5"/>
        <rFont val="游ゴシック"/>
        <family val="3"/>
      </rPr>
      <t>串間</t>
    </r>
  </si>
  <si>
    <r>
      <rPr>
        <sz val="9.5"/>
        <rFont val="游ゴシック"/>
        <family val="3"/>
      </rPr>
      <t>延岡</t>
    </r>
  </si>
  <si>
    <r>
      <rPr>
        <sz val="9.5"/>
        <rFont val="游ゴシック"/>
        <family val="3"/>
      </rPr>
      <t>西都</t>
    </r>
  </si>
  <si>
    <r>
      <rPr>
        <sz val="9.5"/>
        <rFont val="游ゴシック"/>
        <family val="3"/>
      </rPr>
      <t>日向</t>
    </r>
  </si>
  <si>
    <r>
      <rPr>
        <sz val="9.5"/>
        <rFont val="游ゴシック"/>
        <family val="3"/>
      </rPr>
      <t>都城</t>
    </r>
  </si>
  <si>
    <r>
      <rPr>
        <sz val="9.5"/>
        <rFont val="游ゴシック"/>
        <family val="3"/>
      </rPr>
      <t>小林</t>
    </r>
  </si>
  <si>
    <r>
      <rPr>
        <sz val="9.5"/>
        <rFont val="游ゴシック"/>
        <family val="3"/>
      </rPr>
      <t>加久藤</t>
    </r>
  </si>
  <si>
    <r>
      <rPr>
        <sz val="9.5"/>
        <rFont val="游ゴシック"/>
        <family val="3"/>
      </rPr>
      <t>西米良</t>
    </r>
  </si>
  <si>
    <r>
      <rPr>
        <sz val="9.5"/>
        <rFont val="游ゴシック"/>
        <family val="3"/>
      </rPr>
      <t>神門</t>
    </r>
  </si>
  <si>
    <r>
      <rPr>
        <sz val="9.5"/>
        <rFont val="游ゴシック"/>
        <family val="3"/>
      </rPr>
      <t>高千穂</t>
    </r>
  </si>
  <si>
    <r>
      <rPr>
        <sz val="9.5"/>
        <rFont val="游ゴシック"/>
        <family val="3"/>
      </rPr>
      <t>鞍岡</t>
    </r>
  </si>
  <si>
    <r>
      <rPr>
        <sz val="9.5"/>
        <rFont val="游ゴシック"/>
        <family val="3"/>
      </rPr>
      <t>蒲江</t>
    </r>
  </si>
  <si>
    <r>
      <rPr>
        <sz val="9.5"/>
        <rFont val="游ゴシック"/>
        <family val="3"/>
      </rPr>
      <t>大分県</t>
    </r>
  </si>
  <si>
    <r>
      <rPr>
        <sz val="9.5"/>
        <rFont val="游ゴシック"/>
        <family val="3"/>
      </rPr>
      <t>佐伯</t>
    </r>
  </si>
  <si>
    <r>
      <rPr>
        <sz val="9.5"/>
        <rFont val="游ゴシック"/>
        <family val="3"/>
      </rPr>
      <t>大分</t>
    </r>
  </si>
  <si>
    <r>
      <rPr>
        <sz val="9.5"/>
        <rFont val="游ゴシック"/>
        <family val="3"/>
      </rPr>
      <t>国見</t>
    </r>
  </si>
  <si>
    <r>
      <rPr>
        <sz val="9.5"/>
        <rFont val="游ゴシック"/>
        <family val="3"/>
      </rPr>
      <t>中津</t>
    </r>
  </si>
  <si>
    <r>
      <rPr>
        <sz val="9.5"/>
        <rFont val="游ゴシック"/>
        <family val="3"/>
      </rPr>
      <t>杵築</t>
    </r>
  </si>
  <si>
    <r>
      <rPr>
        <sz val="9.5"/>
        <rFont val="游ゴシック"/>
        <family val="3"/>
      </rPr>
      <t>豊後高田</t>
    </r>
  </si>
  <si>
    <r>
      <rPr>
        <sz val="9.5"/>
        <rFont val="游ゴシック"/>
        <family val="3"/>
      </rPr>
      <t>犬飼</t>
    </r>
  </si>
  <si>
    <r>
      <rPr>
        <sz val="9.5"/>
        <rFont val="游ゴシック"/>
        <family val="3"/>
      </rPr>
      <t>竹田</t>
    </r>
  </si>
  <si>
    <r>
      <rPr>
        <sz val="9.5"/>
        <rFont val="游ゴシック"/>
        <family val="3"/>
      </rPr>
      <t>日田</t>
    </r>
  </si>
  <si>
    <r>
      <rPr>
        <sz val="9.5"/>
        <rFont val="游ゴシック"/>
        <family val="3"/>
      </rPr>
      <t>宇目</t>
    </r>
  </si>
  <si>
    <r>
      <rPr>
        <sz val="9.5"/>
        <rFont val="游ゴシック"/>
        <family val="3"/>
      </rPr>
      <t>院内</t>
    </r>
  </si>
  <si>
    <r>
      <rPr>
        <sz val="9.5"/>
        <rFont val="游ゴシック"/>
        <family val="3"/>
      </rPr>
      <t>玖珠</t>
    </r>
  </si>
  <si>
    <r>
      <rPr>
        <sz val="9.5"/>
        <rFont val="游ゴシック"/>
        <family val="3"/>
      </rPr>
      <t>湯布院</t>
    </r>
  </si>
  <si>
    <r>
      <rPr>
        <sz val="9.5"/>
        <rFont val="游ゴシック"/>
        <family val="3"/>
      </rPr>
      <t>牛深</t>
    </r>
  </si>
  <si>
    <r>
      <rPr>
        <sz val="9.5"/>
        <rFont val="游ゴシック"/>
        <family val="3"/>
      </rPr>
      <t>熊本県</t>
    </r>
  </si>
  <si>
    <r>
      <rPr>
        <sz val="9.5"/>
        <rFont val="游ゴシック"/>
        <family val="3"/>
      </rPr>
      <t>水俣</t>
    </r>
  </si>
  <si>
    <r>
      <rPr>
        <sz val="9.5"/>
        <rFont val="游ゴシック"/>
        <family val="3"/>
      </rPr>
      <t>八代</t>
    </r>
  </si>
  <si>
    <r>
      <rPr>
        <sz val="9.5"/>
        <rFont val="游ゴシック"/>
        <family val="3"/>
      </rPr>
      <t>三角</t>
    </r>
  </si>
  <si>
    <r>
      <rPr>
        <sz val="9.5"/>
        <rFont val="游ゴシック"/>
        <family val="3"/>
      </rPr>
      <t>松島</t>
    </r>
  </si>
  <si>
    <r>
      <rPr>
        <sz val="9.5"/>
        <rFont val="游ゴシック"/>
        <family val="3"/>
      </rPr>
      <t>熊本</t>
    </r>
  </si>
  <si>
    <r>
      <rPr>
        <sz val="9.5"/>
        <rFont val="游ゴシック"/>
        <family val="3"/>
      </rPr>
      <t>本渡</t>
    </r>
  </si>
  <si>
    <r>
      <rPr>
        <sz val="9.5"/>
        <rFont val="游ゴシック"/>
        <family val="3"/>
      </rPr>
      <t>岱明</t>
    </r>
  </si>
  <si>
    <r>
      <rPr>
        <sz val="9.5"/>
        <rFont val="游ゴシック"/>
        <family val="3"/>
      </rPr>
      <t>甲佐</t>
    </r>
  </si>
  <si>
    <r>
      <rPr>
        <sz val="9.5"/>
        <rFont val="游ゴシック"/>
        <family val="3"/>
      </rPr>
      <t>人吉</t>
    </r>
  </si>
  <si>
    <r>
      <rPr>
        <sz val="9.5"/>
        <rFont val="游ゴシック"/>
        <family val="3"/>
      </rPr>
      <t>菊池</t>
    </r>
  </si>
  <si>
    <r>
      <rPr>
        <sz val="9.5"/>
        <rFont val="游ゴシック"/>
        <family val="3"/>
      </rPr>
      <t>上</t>
    </r>
  </si>
  <si>
    <r>
      <rPr>
        <sz val="9.5"/>
        <rFont val="游ゴシック"/>
        <family val="3"/>
      </rPr>
      <t>鹿北</t>
    </r>
  </si>
  <si>
    <r>
      <rPr>
        <sz val="9.5"/>
        <rFont val="游ゴシック"/>
        <family val="3"/>
      </rPr>
      <t>高森</t>
    </r>
  </si>
  <si>
    <r>
      <rPr>
        <sz val="9.5"/>
        <rFont val="游ゴシック"/>
        <family val="3"/>
      </rPr>
      <t>阿蘇乙姫</t>
    </r>
  </si>
  <si>
    <r>
      <rPr>
        <sz val="9.5"/>
        <rFont val="游ゴシック"/>
        <family val="3"/>
      </rPr>
      <t>南小国</t>
    </r>
  </si>
  <si>
    <r>
      <rPr>
        <sz val="9.5"/>
        <rFont val="游ゴシック"/>
        <family val="3"/>
      </rPr>
      <t>阿蘇山</t>
    </r>
  </si>
  <si>
    <r>
      <rPr>
        <sz val="9.5"/>
        <rFont val="游ゴシック"/>
        <family val="3"/>
      </rPr>
      <t>有川</t>
    </r>
  </si>
  <si>
    <r>
      <rPr>
        <sz val="9.5"/>
        <rFont val="游ゴシック"/>
        <family val="3"/>
      </rPr>
      <t>長崎県</t>
    </r>
  </si>
  <si>
    <r>
      <rPr>
        <sz val="9.5"/>
        <rFont val="游ゴシック"/>
        <family val="3"/>
      </rPr>
      <t>福江</t>
    </r>
  </si>
  <si>
    <r>
      <rPr>
        <sz val="9.5"/>
        <rFont val="游ゴシック"/>
        <family val="3"/>
      </rPr>
      <t>島原</t>
    </r>
  </si>
  <si>
    <r>
      <rPr>
        <sz val="9.5"/>
        <rFont val="游ゴシック"/>
        <family val="3"/>
      </rPr>
      <t>大瀬戸</t>
    </r>
  </si>
  <si>
    <r>
      <rPr>
        <sz val="9.5"/>
        <rFont val="游ゴシック"/>
        <family val="3"/>
      </rPr>
      <t>口之津</t>
    </r>
  </si>
  <si>
    <r>
      <rPr>
        <sz val="9.5"/>
        <rFont val="游ゴシック"/>
        <family val="3"/>
      </rPr>
      <t>長崎</t>
    </r>
  </si>
  <si>
    <r>
      <rPr>
        <sz val="9.5"/>
        <rFont val="游ゴシック"/>
        <family val="3"/>
      </rPr>
      <t>野母崎</t>
    </r>
  </si>
  <si>
    <r>
      <rPr>
        <sz val="9.5"/>
        <rFont val="游ゴシック"/>
        <family val="3"/>
      </rPr>
      <t>平戸</t>
    </r>
  </si>
  <si>
    <r>
      <rPr>
        <sz val="9.5"/>
        <rFont val="游ゴシック"/>
        <family val="3"/>
      </rPr>
      <t>佐世保</t>
    </r>
  </si>
  <si>
    <r>
      <rPr>
        <sz val="9.5"/>
        <rFont val="游ゴシック"/>
        <family val="3"/>
      </rPr>
      <t>松浦</t>
    </r>
  </si>
  <si>
    <r>
      <rPr>
        <sz val="9.5"/>
        <rFont val="游ゴシック"/>
        <family val="3"/>
      </rPr>
      <t>芦辺</t>
    </r>
  </si>
  <si>
    <r>
      <rPr>
        <sz val="9.5"/>
        <rFont val="游ゴシック"/>
        <family val="3"/>
      </rPr>
      <t>鰐浦</t>
    </r>
  </si>
  <si>
    <r>
      <rPr>
        <sz val="9.5"/>
        <rFont val="游ゴシック"/>
        <family val="3"/>
      </rPr>
      <t>厳原</t>
    </r>
  </si>
  <si>
    <r>
      <rPr>
        <sz val="9.5"/>
        <rFont val="游ゴシック"/>
        <family val="3"/>
      </rPr>
      <t>雲仙岳</t>
    </r>
  </si>
  <si>
    <r>
      <rPr>
        <sz val="9.5"/>
        <rFont val="游ゴシック"/>
        <family val="3"/>
      </rPr>
      <t>佐賀</t>
    </r>
  </si>
  <si>
    <r>
      <rPr>
        <sz val="9.5"/>
        <rFont val="游ゴシック"/>
        <family val="3"/>
      </rPr>
      <t>佐賀県</t>
    </r>
  </si>
  <si>
    <r>
      <rPr>
        <sz val="9.5"/>
        <rFont val="游ゴシック"/>
        <family val="3"/>
      </rPr>
      <t>伊万里</t>
    </r>
  </si>
  <si>
    <r>
      <rPr>
        <sz val="9.5"/>
        <rFont val="游ゴシック"/>
        <family val="3"/>
      </rPr>
      <t>白石</t>
    </r>
  </si>
  <si>
    <r>
      <rPr>
        <sz val="9.5"/>
        <rFont val="游ゴシック"/>
        <family val="3"/>
      </rPr>
      <t>嬉野</t>
    </r>
  </si>
  <si>
    <r>
      <rPr>
        <sz val="9.5"/>
        <rFont val="游ゴシック"/>
        <family val="3"/>
      </rPr>
      <t>福岡</t>
    </r>
  </si>
  <si>
    <r>
      <rPr>
        <sz val="9.5"/>
        <rFont val="游ゴシック"/>
        <family val="3"/>
      </rPr>
      <t>福岡県</t>
    </r>
  </si>
  <si>
    <r>
      <rPr>
        <sz val="9.5"/>
        <rFont val="游ゴシック"/>
        <family val="3"/>
      </rPr>
      <t>八幡</t>
    </r>
  </si>
  <si>
    <r>
      <rPr>
        <sz val="9.5"/>
        <rFont val="游ゴシック"/>
        <family val="3"/>
      </rPr>
      <t>太宰府</t>
    </r>
  </si>
  <si>
    <r>
      <rPr>
        <sz val="9.5"/>
        <rFont val="游ゴシック"/>
        <family val="3"/>
      </rPr>
      <t>宗像</t>
    </r>
  </si>
  <si>
    <r>
      <rPr>
        <sz val="9.5"/>
        <rFont val="游ゴシック"/>
        <family val="3"/>
      </rPr>
      <t>前原</t>
    </r>
  </si>
  <si>
    <r>
      <rPr>
        <sz val="9.5"/>
        <rFont val="游ゴシック"/>
        <family val="3"/>
      </rPr>
      <t>大牟田</t>
    </r>
  </si>
  <si>
    <r>
      <rPr>
        <sz val="9.5"/>
        <rFont val="游ゴシック"/>
        <family val="3"/>
      </rPr>
      <t>行橋</t>
    </r>
  </si>
  <si>
    <r>
      <rPr>
        <sz val="9.5"/>
        <rFont val="游ゴシック"/>
        <family val="3"/>
      </rPr>
      <t>久留米</t>
    </r>
  </si>
  <si>
    <r>
      <rPr>
        <sz val="9.5"/>
        <rFont val="游ゴシック"/>
        <family val="3"/>
      </rPr>
      <t>飯塚</t>
    </r>
  </si>
  <si>
    <r>
      <rPr>
        <sz val="9.5"/>
        <rFont val="游ゴシック"/>
        <family val="3"/>
      </rPr>
      <t>添田</t>
    </r>
  </si>
  <si>
    <r>
      <rPr>
        <sz val="9.5"/>
        <rFont val="游ゴシック"/>
        <family val="3"/>
      </rPr>
      <t>黒木</t>
    </r>
  </si>
  <si>
    <r>
      <rPr>
        <sz val="9.5"/>
        <rFont val="游ゴシック"/>
        <family val="3"/>
      </rPr>
      <t>清水</t>
    </r>
  </si>
  <si>
    <r>
      <rPr>
        <sz val="9.5"/>
        <rFont val="游ゴシック"/>
        <family val="3"/>
      </rPr>
      <t>高知県</t>
    </r>
  </si>
  <si>
    <r>
      <rPr>
        <sz val="9.5"/>
        <rFont val="游ゴシック"/>
        <family val="3"/>
      </rPr>
      <t>室戸岬</t>
    </r>
  </si>
  <si>
    <r>
      <rPr>
        <sz val="9.5"/>
        <rFont val="游ゴシック"/>
        <family val="3"/>
      </rPr>
      <t>安芸</t>
    </r>
  </si>
  <si>
    <r>
      <rPr>
        <sz val="9.5"/>
        <rFont val="游ゴシック"/>
        <family val="3"/>
      </rPr>
      <t>宿毛</t>
    </r>
  </si>
  <si>
    <r>
      <rPr>
        <sz val="9.5"/>
        <rFont val="游ゴシック"/>
        <family val="3"/>
      </rPr>
      <t>高知</t>
    </r>
  </si>
  <si>
    <r>
      <rPr>
        <sz val="9.5"/>
        <rFont val="游ゴシック"/>
        <family val="3"/>
      </rPr>
      <t>須崎</t>
    </r>
  </si>
  <si>
    <r>
      <rPr>
        <sz val="9.5"/>
        <rFont val="游ゴシック"/>
        <family val="3"/>
      </rPr>
      <t>中村</t>
    </r>
  </si>
  <si>
    <r>
      <rPr>
        <sz val="9.5"/>
        <rFont val="游ゴシック"/>
        <family val="3"/>
      </rPr>
      <t>後免</t>
    </r>
  </si>
  <si>
    <r>
      <rPr>
        <sz val="9.5"/>
        <rFont val="游ゴシック"/>
        <family val="3"/>
      </rPr>
      <t>江川崎</t>
    </r>
  </si>
  <si>
    <r>
      <rPr>
        <sz val="9.5"/>
        <rFont val="游ゴシック"/>
        <family val="3"/>
      </rPr>
      <t>大栃</t>
    </r>
  </si>
  <si>
    <r>
      <rPr>
        <sz val="9.5"/>
        <rFont val="游ゴシック"/>
        <family val="3"/>
      </rPr>
      <t>窪川</t>
    </r>
  </si>
  <si>
    <r>
      <rPr>
        <sz val="9.5"/>
        <rFont val="游ゴシック"/>
        <family val="3"/>
      </rPr>
      <t>本山</t>
    </r>
  </si>
  <si>
    <r>
      <rPr>
        <sz val="9.5"/>
        <rFont val="游ゴシック"/>
        <family val="3"/>
      </rPr>
      <t>梼原</t>
    </r>
  </si>
  <si>
    <r>
      <rPr>
        <sz val="9.5"/>
        <rFont val="游ゴシック"/>
        <family val="3"/>
      </rPr>
      <t>本川</t>
    </r>
  </si>
  <si>
    <r>
      <rPr>
        <sz val="9.5"/>
        <rFont val="游ゴシック"/>
        <family val="3"/>
      </rPr>
      <t>御荘</t>
    </r>
  </si>
  <si>
    <r>
      <rPr>
        <sz val="9.5"/>
        <rFont val="游ゴシック"/>
        <family val="3"/>
      </rPr>
      <t>愛媛県</t>
    </r>
  </si>
  <si>
    <r>
      <rPr>
        <sz val="9.5"/>
        <rFont val="游ゴシック"/>
        <family val="3"/>
      </rPr>
      <t>宇和島</t>
    </r>
  </si>
  <si>
    <r>
      <rPr>
        <sz val="9.5"/>
        <rFont val="游ゴシック"/>
        <family val="3"/>
      </rPr>
      <t>瀬戸</t>
    </r>
  </si>
  <si>
    <r>
      <rPr>
        <sz val="9.5"/>
        <rFont val="游ゴシック"/>
        <family val="3"/>
      </rPr>
      <t>新居浜</t>
    </r>
  </si>
  <si>
    <r>
      <rPr>
        <sz val="9.5"/>
        <rFont val="游ゴシック"/>
        <family val="3"/>
      </rPr>
      <t>松山</t>
    </r>
  </si>
  <si>
    <r>
      <rPr>
        <sz val="9.5"/>
        <rFont val="游ゴシック"/>
        <family val="3"/>
      </rPr>
      <t>長浜</t>
    </r>
  </si>
  <si>
    <r>
      <rPr>
        <sz val="9.5"/>
        <rFont val="游ゴシック"/>
        <family val="3"/>
      </rPr>
      <t>三島</t>
    </r>
  </si>
  <si>
    <r>
      <rPr>
        <sz val="9.5"/>
        <rFont val="游ゴシック"/>
        <family val="3"/>
      </rPr>
      <t>今治</t>
    </r>
  </si>
  <si>
    <r>
      <rPr>
        <sz val="9.5"/>
        <rFont val="游ゴシック"/>
        <family val="3"/>
      </rPr>
      <t>大三島</t>
    </r>
  </si>
  <si>
    <r>
      <rPr>
        <sz val="9.5"/>
        <rFont val="游ゴシック"/>
        <family val="3"/>
      </rPr>
      <t>大洲</t>
    </r>
  </si>
  <si>
    <r>
      <rPr>
        <sz val="9.5"/>
        <rFont val="游ゴシック"/>
        <family val="3"/>
      </rPr>
      <t>近永</t>
    </r>
  </si>
  <si>
    <r>
      <rPr>
        <sz val="9.5"/>
        <rFont val="游ゴシック"/>
        <family val="3"/>
      </rPr>
      <t>宇和</t>
    </r>
  </si>
  <si>
    <r>
      <rPr>
        <sz val="9.5"/>
        <rFont val="游ゴシック"/>
        <family val="3"/>
      </rPr>
      <t>久万</t>
    </r>
  </si>
  <si>
    <r>
      <rPr>
        <sz val="9.5"/>
        <rFont val="游ゴシック"/>
        <family val="3"/>
      </rPr>
      <t>多度津</t>
    </r>
  </si>
  <si>
    <r>
      <rPr>
        <sz val="9.5"/>
        <rFont val="游ゴシック"/>
        <family val="3"/>
      </rPr>
      <t>香川県</t>
    </r>
  </si>
  <si>
    <r>
      <rPr>
        <sz val="9.5"/>
        <rFont val="游ゴシック"/>
        <family val="3"/>
      </rPr>
      <t>高松</t>
    </r>
  </si>
  <si>
    <r>
      <rPr>
        <sz val="9.5"/>
        <rFont val="游ゴシック"/>
        <family val="3"/>
      </rPr>
      <t>引田</t>
    </r>
  </si>
  <si>
    <r>
      <rPr>
        <sz val="9.5"/>
        <rFont val="游ゴシック"/>
        <family val="3"/>
      </rPr>
      <t>内海</t>
    </r>
  </si>
  <si>
    <r>
      <rPr>
        <sz val="9.5"/>
        <rFont val="游ゴシック"/>
        <family val="3"/>
      </rPr>
      <t>財田</t>
    </r>
  </si>
  <si>
    <r>
      <rPr>
        <sz val="9.5"/>
        <rFont val="游ゴシック"/>
        <family val="3"/>
      </rPr>
      <t>滝宮</t>
    </r>
  </si>
  <si>
    <r>
      <rPr>
        <sz val="9.5"/>
        <rFont val="游ゴシック"/>
        <family val="3"/>
      </rPr>
      <t>日和佐</t>
    </r>
  </si>
  <si>
    <r>
      <rPr>
        <sz val="9.5"/>
        <rFont val="游ゴシック"/>
        <family val="3"/>
      </rPr>
      <t>徳島県</t>
    </r>
  </si>
  <si>
    <r>
      <rPr>
        <sz val="9.5"/>
        <rFont val="游ゴシック"/>
        <family val="3"/>
      </rPr>
      <t>蒲生田</t>
    </r>
  </si>
  <si>
    <r>
      <rPr>
        <sz val="9.5"/>
        <rFont val="游ゴシック"/>
        <family val="3"/>
      </rPr>
      <t>徳島</t>
    </r>
  </si>
  <si>
    <r>
      <rPr>
        <sz val="9.5"/>
        <rFont val="游ゴシック"/>
        <family val="3"/>
      </rPr>
      <t>穴吹</t>
    </r>
  </si>
  <si>
    <r>
      <rPr>
        <sz val="9.5"/>
        <rFont val="游ゴシック"/>
        <family val="3"/>
      </rPr>
      <t>池田</t>
    </r>
  </si>
  <si>
    <r>
      <rPr>
        <sz val="9.5"/>
        <rFont val="游ゴシック"/>
        <family val="3"/>
      </rPr>
      <t>木頭</t>
    </r>
  </si>
  <si>
    <r>
      <rPr>
        <sz val="9.5"/>
        <rFont val="游ゴシック"/>
        <family val="3"/>
      </rPr>
      <t>京上</t>
    </r>
  </si>
  <si>
    <r>
      <rPr>
        <sz val="9.5"/>
        <rFont val="游ゴシック"/>
        <family val="3"/>
      </rPr>
      <t>下関</t>
    </r>
  </si>
  <si>
    <r>
      <rPr>
        <sz val="9.5"/>
        <rFont val="游ゴシック"/>
        <family val="3"/>
      </rPr>
      <t>山口県</t>
    </r>
  </si>
  <si>
    <r>
      <rPr>
        <sz val="9.5"/>
        <rFont val="游ゴシック"/>
        <family val="3"/>
      </rPr>
      <t>安下庄</t>
    </r>
  </si>
  <si>
    <r>
      <rPr>
        <sz val="9.5"/>
        <rFont val="游ゴシック"/>
        <family val="3"/>
      </rPr>
      <t>油谷</t>
    </r>
  </si>
  <si>
    <r>
      <rPr>
        <sz val="9.5"/>
        <rFont val="游ゴシック"/>
        <family val="3"/>
      </rPr>
      <t>豊田</t>
    </r>
  </si>
  <si>
    <r>
      <rPr>
        <sz val="9.5"/>
        <rFont val="游ゴシック"/>
        <family val="3"/>
      </rPr>
      <t>萩</t>
    </r>
  </si>
  <si>
    <r>
      <rPr>
        <sz val="9.5"/>
        <rFont val="游ゴシック"/>
        <family val="3"/>
      </rPr>
      <t>柳井</t>
    </r>
  </si>
  <si>
    <r>
      <rPr>
        <sz val="9.5"/>
        <rFont val="游ゴシック"/>
        <family val="3"/>
      </rPr>
      <t>防府</t>
    </r>
  </si>
  <si>
    <r>
      <rPr>
        <sz val="9.5"/>
        <rFont val="游ゴシック"/>
        <family val="3"/>
      </rPr>
      <t>須佐</t>
    </r>
  </si>
  <si>
    <r>
      <rPr>
        <sz val="9.5"/>
        <rFont val="游ゴシック"/>
        <family val="3"/>
      </rPr>
      <t>山口</t>
    </r>
  </si>
  <si>
    <r>
      <rPr>
        <sz val="9.5"/>
        <rFont val="游ゴシック"/>
        <family val="3"/>
      </rPr>
      <t>下松</t>
    </r>
  </si>
  <si>
    <r>
      <rPr>
        <sz val="9.5"/>
        <rFont val="游ゴシック"/>
        <family val="3"/>
      </rPr>
      <t>岩国</t>
    </r>
  </si>
  <si>
    <r>
      <rPr>
        <sz val="9.5"/>
        <rFont val="游ゴシック"/>
        <family val="3"/>
      </rPr>
      <t>玖珂</t>
    </r>
  </si>
  <si>
    <r>
      <rPr>
        <sz val="9.5"/>
        <rFont val="游ゴシック"/>
        <family val="3"/>
      </rPr>
      <t>秋吉台</t>
    </r>
  </si>
  <si>
    <r>
      <rPr>
        <sz val="9.5"/>
        <rFont val="游ゴシック"/>
        <family val="3"/>
      </rPr>
      <t>広瀬</t>
    </r>
  </si>
  <si>
    <r>
      <rPr>
        <sz val="9.5"/>
        <rFont val="游ゴシック"/>
        <family val="3"/>
      </rPr>
      <t>徳佐</t>
    </r>
  </si>
  <si>
    <r>
      <rPr>
        <sz val="9.5"/>
        <rFont val="游ゴシック"/>
        <family val="3"/>
      </rPr>
      <t>呉</t>
    </r>
  </si>
  <si>
    <r>
      <rPr>
        <sz val="9.5"/>
        <rFont val="游ゴシック"/>
        <family val="3"/>
      </rPr>
      <t>広島県</t>
    </r>
  </si>
  <si>
    <r>
      <rPr>
        <sz val="9.5"/>
        <rFont val="游ゴシック"/>
        <family val="3"/>
      </rPr>
      <t>竹原</t>
    </r>
  </si>
  <si>
    <r>
      <rPr>
        <sz val="9.5"/>
        <rFont val="游ゴシック"/>
        <family val="3"/>
      </rPr>
      <t>広島</t>
    </r>
  </si>
  <si>
    <r>
      <rPr>
        <sz val="9.5"/>
        <rFont val="游ゴシック"/>
        <family val="3"/>
      </rPr>
      <t>大竹</t>
    </r>
  </si>
  <si>
    <r>
      <rPr>
        <sz val="9.5"/>
        <rFont val="游ゴシック"/>
        <family val="3"/>
      </rPr>
      <t>福山</t>
    </r>
  </si>
  <si>
    <r>
      <rPr>
        <sz val="9.5"/>
        <rFont val="游ゴシック"/>
        <family val="3"/>
      </rPr>
      <t>府中</t>
    </r>
  </si>
  <si>
    <r>
      <rPr>
        <sz val="9.5"/>
        <rFont val="游ゴシック"/>
        <family val="3"/>
      </rPr>
      <t>三入</t>
    </r>
  </si>
  <si>
    <r>
      <rPr>
        <sz val="9.5"/>
        <rFont val="游ゴシック"/>
        <family val="3"/>
      </rPr>
      <t>東広島</t>
    </r>
  </si>
  <si>
    <r>
      <rPr>
        <sz val="9.5"/>
        <rFont val="游ゴシック"/>
        <family val="3"/>
      </rPr>
      <t>三次</t>
    </r>
  </si>
  <si>
    <r>
      <rPr>
        <sz val="9.5"/>
        <rFont val="游ゴシック"/>
        <family val="3"/>
      </rPr>
      <t>加計</t>
    </r>
  </si>
  <si>
    <r>
      <rPr>
        <sz val="9.5"/>
        <rFont val="游ゴシック"/>
        <family val="3"/>
      </rPr>
      <t>廿日市津田</t>
    </r>
  </si>
  <si>
    <r>
      <rPr>
        <sz val="9.5"/>
        <rFont val="游ゴシック"/>
        <family val="3"/>
      </rPr>
      <t>世羅</t>
    </r>
  </si>
  <si>
    <r>
      <rPr>
        <sz val="9.5"/>
        <rFont val="游ゴシック"/>
        <family val="3"/>
      </rPr>
      <t>庄原</t>
    </r>
  </si>
  <si>
    <r>
      <rPr>
        <sz val="9.5"/>
        <rFont val="游ゴシック"/>
        <family val="3"/>
      </rPr>
      <t>油木</t>
    </r>
  </si>
  <si>
    <r>
      <rPr>
        <sz val="9.5"/>
        <rFont val="游ゴシック"/>
        <family val="3"/>
      </rPr>
      <t>大朝</t>
    </r>
  </si>
  <si>
    <r>
      <rPr>
        <sz val="9.5"/>
        <rFont val="游ゴシック"/>
        <family val="3"/>
      </rPr>
      <t>高野</t>
    </r>
  </si>
  <si>
    <r>
      <rPr>
        <sz val="9.5"/>
        <rFont val="游ゴシック"/>
        <family val="3"/>
      </rPr>
      <t>玉野</t>
    </r>
  </si>
  <si>
    <r>
      <rPr>
        <sz val="9.5"/>
        <rFont val="游ゴシック"/>
        <family val="3"/>
      </rPr>
      <t>岡山県</t>
    </r>
  </si>
  <si>
    <r>
      <rPr>
        <sz val="9.5"/>
        <rFont val="游ゴシック"/>
        <family val="3"/>
      </rPr>
      <t>岡山</t>
    </r>
  </si>
  <si>
    <r>
      <rPr>
        <sz val="9.5"/>
        <rFont val="游ゴシック"/>
        <family val="3"/>
      </rPr>
      <t>倉敷</t>
    </r>
  </si>
  <si>
    <r>
      <rPr>
        <sz val="9.5"/>
        <rFont val="游ゴシック"/>
        <family val="3"/>
      </rPr>
      <t>笠岡</t>
    </r>
  </si>
  <si>
    <r>
      <rPr>
        <sz val="9.5"/>
        <rFont val="游ゴシック"/>
        <family val="3"/>
      </rPr>
      <t>虫明</t>
    </r>
  </si>
  <si>
    <r>
      <rPr>
        <sz val="9.5"/>
        <rFont val="游ゴシック"/>
        <family val="3"/>
      </rPr>
      <t>奈義</t>
    </r>
  </si>
  <si>
    <r>
      <rPr>
        <sz val="9.5"/>
        <rFont val="游ゴシック"/>
        <family val="3"/>
      </rPr>
      <t>高梁</t>
    </r>
  </si>
  <si>
    <r>
      <rPr>
        <sz val="9.5"/>
        <rFont val="游ゴシック"/>
        <family val="3"/>
      </rPr>
      <t>和気</t>
    </r>
  </si>
  <si>
    <r>
      <rPr>
        <sz val="9.5"/>
        <rFont val="游ゴシック"/>
        <family val="3"/>
      </rPr>
      <t>福渡</t>
    </r>
  </si>
  <si>
    <r>
      <rPr>
        <sz val="9.5"/>
        <rFont val="游ゴシック"/>
        <family val="3"/>
      </rPr>
      <t>久世</t>
    </r>
  </si>
  <si>
    <r>
      <rPr>
        <sz val="9.5"/>
        <rFont val="游ゴシック"/>
        <family val="3"/>
      </rPr>
      <t>津山</t>
    </r>
  </si>
  <si>
    <r>
      <rPr>
        <sz val="9.5"/>
        <rFont val="游ゴシック"/>
        <family val="3"/>
      </rPr>
      <t>今岡</t>
    </r>
  </si>
  <si>
    <r>
      <rPr>
        <sz val="9.5"/>
        <rFont val="游ゴシック"/>
        <family val="3"/>
      </rPr>
      <t>新見</t>
    </r>
  </si>
  <si>
    <r>
      <rPr>
        <sz val="9.5"/>
        <rFont val="游ゴシック"/>
        <family val="3"/>
      </rPr>
      <t>上長田</t>
    </r>
  </si>
  <si>
    <r>
      <rPr>
        <sz val="9.5"/>
        <rFont val="游ゴシック"/>
        <family val="3"/>
      </rPr>
      <t>千屋</t>
    </r>
  </si>
  <si>
    <r>
      <rPr>
        <sz val="9.5"/>
        <rFont val="游ゴシック"/>
        <family val="3"/>
      </rPr>
      <t>浜田</t>
    </r>
  </si>
  <si>
    <r>
      <rPr>
        <sz val="9.5"/>
        <rFont val="游ゴシック"/>
        <family val="3"/>
      </rPr>
      <t>島根県</t>
    </r>
  </si>
  <si>
    <r>
      <rPr>
        <sz val="9.5"/>
        <rFont val="游ゴシック"/>
        <family val="3"/>
      </rPr>
      <t>益田</t>
    </r>
  </si>
  <si>
    <r>
      <rPr>
        <sz val="9.5"/>
        <rFont val="游ゴシック"/>
        <family val="3"/>
      </rPr>
      <t>海士</t>
    </r>
  </si>
  <si>
    <r>
      <rPr>
        <sz val="9.5"/>
        <rFont val="游ゴシック"/>
        <family val="3"/>
      </rPr>
      <t>大田</t>
    </r>
  </si>
  <si>
    <r>
      <rPr>
        <sz val="9.5"/>
        <rFont val="游ゴシック"/>
        <family val="3"/>
      </rPr>
      <t>出雲</t>
    </r>
  </si>
  <si>
    <r>
      <rPr>
        <sz val="9.5"/>
        <rFont val="游ゴシック"/>
        <family val="3"/>
      </rPr>
      <t>西郷</t>
    </r>
  </si>
  <si>
    <r>
      <rPr>
        <sz val="9.5"/>
        <rFont val="游ゴシック"/>
        <family val="3"/>
      </rPr>
      <t>鹿島</t>
    </r>
  </si>
  <si>
    <r>
      <rPr>
        <sz val="9.5"/>
        <rFont val="游ゴシック"/>
        <family val="3"/>
      </rPr>
      <t>松江</t>
    </r>
  </si>
  <si>
    <r>
      <rPr>
        <sz val="9.5"/>
        <rFont val="游ゴシック"/>
        <family val="3"/>
      </rPr>
      <t>津和野</t>
    </r>
  </si>
  <si>
    <r>
      <rPr>
        <sz val="9.5"/>
        <rFont val="游ゴシック"/>
        <family val="3"/>
      </rPr>
      <t>川本</t>
    </r>
  </si>
  <si>
    <r>
      <rPr>
        <sz val="9.5"/>
        <rFont val="游ゴシック"/>
        <family val="3"/>
      </rPr>
      <t>掛合</t>
    </r>
  </si>
  <si>
    <r>
      <rPr>
        <sz val="9.5"/>
        <rFont val="游ゴシック"/>
        <family val="3"/>
      </rPr>
      <t>弥栄</t>
    </r>
  </si>
  <si>
    <r>
      <rPr>
        <sz val="9.5"/>
        <rFont val="游ゴシック"/>
        <family val="3"/>
      </rPr>
      <t>横田</t>
    </r>
  </si>
  <si>
    <r>
      <rPr>
        <sz val="9.5"/>
        <rFont val="游ゴシック"/>
        <family val="3"/>
      </rPr>
      <t>瑞穂</t>
    </r>
  </si>
  <si>
    <r>
      <rPr>
        <sz val="9.5"/>
        <rFont val="游ゴシック"/>
        <family val="3"/>
      </rPr>
      <t>赤名</t>
    </r>
  </si>
  <si>
    <r>
      <rPr>
        <sz val="9.5"/>
        <rFont val="游ゴシック"/>
        <family val="3"/>
      </rPr>
      <t>鳥取県</t>
    </r>
  </si>
  <si>
    <r>
      <rPr>
        <sz val="9.5"/>
        <rFont val="游ゴシック"/>
        <family val="3"/>
      </rPr>
      <t>米子</t>
    </r>
  </si>
  <si>
    <r>
      <rPr>
        <sz val="9.5"/>
        <rFont val="游ゴシック"/>
        <family val="3"/>
      </rPr>
      <t>境</t>
    </r>
  </si>
  <si>
    <r>
      <rPr>
        <sz val="9.5"/>
        <rFont val="游ゴシック"/>
        <family val="3"/>
      </rPr>
      <t>青谷</t>
    </r>
  </si>
  <si>
    <r>
      <rPr>
        <sz val="9.5"/>
        <rFont val="游ゴシック"/>
        <family val="3"/>
      </rPr>
      <t>鳥取</t>
    </r>
  </si>
  <si>
    <r>
      <rPr>
        <sz val="9.5"/>
        <rFont val="游ゴシック"/>
        <family val="3"/>
      </rPr>
      <t>倉吉</t>
    </r>
  </si>
  <si>
    <r>
      <rPr>
        <sz val="9.5"/>
        <rFont val="游ゴシック"/>
        <family val="3"/>
      </rPr>
      <t>岩井</t>
    </r>
  </si>
  <si>
    <r>
      <rPr>
        <sz val="9.5"/>
        <rFont val="游ゴシック"/>
        <family val="3"/>
      </rPr>
      <t>智頭</t>
    </r>
  </si>
  <si>
    <r>
      <rPr>
        <sz val="9.5"/>
        <rFont val="游ゴシック"/>
        <family val="3"/>
      </rPr>
      <t>茶屋</t>
    </r>
  </si>
  <si>
    <r>
      <rPr>
        <sz val="9.5"/>
        <rFont val="游ゴシック"/>
        <family val="3"/>
      </rPr>
      <t>潮岬</t>
    </r>
  </si>
  <si>
    <r>
      <rPr>
        <sz val="9.5"/>
        <rFont val="游ゴシック"/>
        <family val="3"/>
      </rPr>
      <t>和歌山県</t>
    </r>
  </si>
  <si>
    <r>
      <rPr>
        <sz val="9.5"/>
        <rFont val="游ゴシック"/>
        <family val="3"/>
      </rPr>
      <t>新宮</t>
    </r>
  </si>
  <si>
    <r>
      <rPr>
        <sz val="9.5"/>
        <rFont val="游ゴシック"/>
        <family val="3"/>
      </rPr>
      <t>白浜</t>
    </r>
  </si>
  <si>
    <r>
      <rPr>
        <sz val="9.5"/>
        <rFont val="游ゴシック"/>
        <family val="3"/>
      </rPr>
      <t>和歌山</t>
    </r>
  </si>
  <si>
    <r>
      <rPr>
        <sz val="9.5"/>
        <rFont val="游ゴシック"/>
        <family val="3"/>
      </rPr>
      <t>川辺</t>
    </r>
  </si>
  <si>
    <r>
      <rPr>
        <sz val="9.5"/>
        <rFont val="游ゴシック"/>
        <family val="3"/>
      </rPr>
      <t>西川</t>
    </r>
  </si>
  <si>
    <r>
      <rPr>
        <sz val="9.5"/>
        <rFont val="游ゴシック"/>
        <family val="3"/>
      </rPr>
      <t>栗栖川</t>
    </r>
  </si>
  <si>
    <r>
      <rPr>
        <sz val="9.5"/>
        <rFont val="游ゴシック"/>
        <family val="3"/>
      </rPr>
      <t>かつらぎ</t>
    </r>
  </si>
  <si>
    <r>
      <rPr>
        <sz val="9.5"/>
        <rFont val="游ゴシック"/>
        <family val="3"/>
      </rPr>
      <t>高野山</t>
    </r>
  </si>
  <si>
    <r>
      <rPr>
        <sz val="9.5"/>
        <rFont val="游ゴシック"/>
        <family val="3"/>
      </rPr>
      <t>奈良</t>
    </r>
  </si>
  <si>
    <r>
      <rPr>
        <sz val="9.5"/>
        <rFont val="游ゴシック"/>
        <family val="3"/>
      </rPr>
      <t>奈良県</t>
    </r>
  </si>
  <si>
    <r>
      <rPr>
        <sz val="9.5"/>
        <rFont val="游ゴシック"/>
        <family val="3"/>
      </rPr>
      <t>五條</t>
    </r>
  </si>
  <si>
    <r>
      <rPr>
        <sz val="9.5"/>
        <rFont val="游ゴシック"/>
        <family val="3"/>
      </rPr>
      <t>風屋</t>
    </r>
  </si>
  <si>
    <r>
      <rPr>
        <sz val="9.5"/>
        <rFont val="游ゴシック"/>
        <family val="3"/>
      </rPr>
      <t>上北山</t>
    </r>
  </si>
  <si>
    <r>
      <rPr>
        <sz val="9.5"/>
        <rFont val="游ゴシック"/>
        <family val="3"/>
      </rPr>
      <t>大宇陀</t>
    </r>
  </si>
  <si>
    <r>
      <rPr>
        <sz val="9.5"/>
        <rFont val="游ゴシック"/>
        <family val="3"/>
      </rPr>
      <t>針</t>
    </r>
  </si>
  <si>
    <r>
      <rPr>
        <sz val="9.5"/>
        <rFont val="游ゴシック"/>
        <family val="3"/>
      </rPr>
      <t>神戸</t>
    </r>
  </si>
  <si>
    <r>
      <rPr>
        <sz val="9.5"/>
        <rFont val="游ゴシック"/>
        <family val="3"/>
      </rPr>
      <t>兵庫県</t>
    </r>
  </si>
  <si>
    <r>
      <rPr>
        <sz val="9.5"/>
        <rFont val="游ゴシック"/>
        <family val="3"/>
      </rPr>
      <t>南淡</t>
    </r>
  </si>
  <si>
    <r>
      <rPr>
        <sz val="9.5"/>
        <rFont val="游ゴシック"/>
        <family val="3"/>
      </rPr>
      <t>郡家</t>
    </r>
  </si>
  <si>
    <r>
      <rPr>
        <sz val="9.5"/>
        <rFont val="游ゴシック"/>
        <family val="3"/>
      </rPr>
      <t>明石</t>
    </r>
  </si>
  <si>
    <r>
      <rPr>
        <sz val="9.5"/>
        <rFont val="游ゴシック"/>
        <family val="3"/>
      </rPr>
      <t>洲本</t>
    </r>
  </si>
  <si>
    <r>
      <rPr>
        <sz val="9.5"/>
        <rFont val="游ゴシック"/>
        <family val="3"/>
      </rPr>
      <t>家島</t>
    </r>
  </si>
  <si>
    <r>
      <rPr>
        <sz val="9.5"/>
        <rFont val="游ゴシック"/>
        <family val="3"/>
      </rPr>
      <t>姫路</t>
    </r>
  </si>
  <si>
    <r>
      <rPr>
        <sz val="9.5"/>
        <rFont val="游ゴシック"/>
        <family val="3"/>
      </rPr>
      <t>香住</t>
    </r>
  </si>
  <si>
    <r>
      <rPr>
        <sz val="9.5"/>
        <rFont val="游ゴシック"/>
        <family val="3"/>
      </rPr>
      <t>三木</t>
    </r>
  </si>
  <si>
    <r>
      <rPr>
        <sz val="9.5"/>
        <rFont val="游ゴシック"/>
        <family val="3"/>
      </rPr>
      <t>福崎</t>
    </r>
  </si>
  <si>
    <r>
      <rPr>
        <sz val="9.5"/>
        <rFont val="游ゴシック"/>
        <family val="3"/>
      </rPr>
      <t>上郡</t>
    </r>
  </si>
  <si>
    <r>
      <rPr>
        <sz val="9.5"/>
        <rFont val="游ゴシック"/>
        <family val="3"/>
      </rPr>
      <t>豊岡</t>
    </r>
  </si>
  <si>
    <r>
      <rPr>
        <sz val="9.5"/>
        <rFont val="游ゴシック"/>
        <family val="3"/>
      </rPr>
      <t>柏原</t>
    </r>
  </si>
  <si>
    <r>
      <rPr>
        <sz val="9.5"/>
        <rFont val="游ゴシック"/>
        <family val="3"/>
      </rPr>
      <t>西脇</t>
    </r>
  </si>
  <si>
    <r>
      <rPr>
        <sz val="9.5"/>
        <rFont val="游ゴシック"/>
        <family val="3"/>
      </rPr>
      <t>和田山</t>
    </r>
  </si>
  <si>
    <r>
      <rPr>
        <sz val="9.5"/>
        <rFont val="游ゴシック"/>
        <family val="3"/>
      </rPr>
      <t>生野</t>
    </r>
  </si>
  <si>
    <r>
      <rPr>
        <sz val="9.5"/>
        <rFont val="游ゴシック"/>
        <family val="3"/>
      </rPr>
      <t>三田</t>
    </r>
  </si>
  <si>
    <r>
      <rPr>
        <sz val="9.5"/>
        <rFont val="游ゴシック"/>
        <family val="3"/>
      </rPr>
      <t>一宮</t>
    </r>
  </si>
  <si>
    <r>
      <rPr>
        <sz val="9.5"/>
        <rFont val="游ゴシック"/>
        <family val="3"/>
      </rPr>
      <t>大阪</t>
    </r>
  </si>
  <si>
    <r>
      <rPr>
        <sz val="9.5"/>
        <rFont val="游ゴシック"/>
        <family val="3"/>
      </rPr>
      <t>大阪府</t>
    </r>
  </si>
  <si>
    <r>
      <rPr>
        <sz val="9.5"/>
        <rFont val="游ゴシック"/>
        <family val="3"/>
      </rPr>
      <t>堺</t>
    </r>
  </si>
  <si>
    <r>
      <rPr>
        <sz val="9.5"/>
        <rFont val="游ゴシック"/>
        <family val="3"/>
      </rPr>
      <t>熊取</t>
    </r>
  </si>
  <si>
    <r>
      <rPr>
        <sz val="9.5"/>
        <rFont val="游ゴシック"/>
        <family val="3"/>
      </rPr>
      <t>枚方</t>
    </r>
  </si>
  <si>
    <r>
      <rPr>
        <sz val="9.5"/>
        <rFont val="游ゴシック"/>
        <family val="3"/>
      </rPr>
      <t>能勢</t>
    </r>
  </si>
  <si>
    <r>
      <rPr>
        <sz val="9.5"/>
        <rFont val="游ゴシック"/>
        <family val="3"/>
      </rPr>
      <t>生駒山</t>
    </r>
  </si>
  <si>
    <r>
      <rPr>
        <sz val="9.5"/>
        <rFont val="游ゴシック"/>
        <family val="3"/>
      </rPr>
      <t>間人</t>
    </r>
  </si>
  <si>
    <r>
      <rPr>
        <sz val="9.5"/>
        <rFont val="游ゴシック"/>
        <family val="3"/>
      </rPr>
      <t>京都府</t>
    </r>
  </si>
  <si>
    <r>
      <rPr>
        <sz val="9.5"/>
        <rFont val="游ゴシック"/>
        <family val="3"/>
      </rPr>
      <t>京都</t>
    </r>
  </si>
  <si>
    <r>
      <rPr>
        <sz val="9.5"/>
        <rFont val="游ゴシック"/>
        <family val="3"/>
      </rPr>
      <t>宮津</t>
    </r>
  </si>
  <si>
    <r>
      <rPr>
        <sz val="9.5"/>
        <rFont val="游ゴシック"/>
        <family val="3"/>
      </rPr>
      <t>京田辺</t>
    </r>
  </si>
  <si>
    <r>
      <rPr>
        <sz val="9.5"/>
        <rFont val="游ゴシック"/>
        <family val="3"/>
      </rPr>
      <t>舞鶴</t>
    </r>
  </si>
  <si>
    <r>
      <rPr>
        <sz val="9.5"/>
        <rFont val="游ゴシック"/>
        <family val="3"/>
      </rPr>
      <t>福知山</t>
    </r>
  </si>
  <si>
    <r>
      <rPr>
        <sz val="9.5"/>
        <rFont val="游ゴシック"/>
        <family val="3"/>
      </rPr>
      <t>園部</t>
    </r>
  </si>
  <si>
    <r>
      <rPr>
        <sz val="9.5"/>
        <rFont val="游ゴシック"/>
        <family val="3"/>
      </rPr>
      <t>美山</t>
    </r>
  </si>
  <si>
    <r>
      <rPr>
        <sz val="9.5"/>
        <rFont val="游ゴシック"/>
        <family val="3"/>
      </rPr>
      <t>大津</t>
    </r>
  </si>
  <si>
    <r>
      <rPr>
        <sz val="9.5"/>
        <rFont val="游ゴシック"/>
        <family val="3"/>
      </rPr>
      <t>滋賀県</t>
    </r>
  </si>
  <si>
    <r>
      <rPr>
        <sz val="9.5"/>
        <rFont val="游ゴシック"/>
        <family val="3"/>
      </rPr>
      <t>彦根</t>
    </r>
  </si>
  <si>
    <r>
      <rPr>
        <sz val="9.5"/>
        <rFont val="游ゴシック"/>
        <family val="3"/>
      </rPr>
      <t>南小松</t>
    </r>
  </si>
  <si>
    <r>
      <rPr>
        <sz val="9.5"/>
        <rFont val="游ゴシック"/>
        <family val="3"/>
      </rPr>
      <t>今津</t>
    </r>
  </si>
  <si>
    <r>
      <rPr>
        <sz val="9.5"/>
        <rFont val="游ゴシック"/>
        <family val="3"/>
      </rPr>
      <t>土山</t>
    </r>
  </si>
  <si>
    <r>
      <rPr>
        <sz val="9.5"/>
        <rFont val="游ゴシック"/>
        <family val="3"/>
      </rPr>
      <t>信楽</t>
    </r>
  </si>
  <si>
    <r>
      <rPr>
        <sz val="9.5"/>
        <rFont val="游ゴシック"/>
        <family val="3"/>
      </rPr>
      <t>熊野新鹿</t>
    </r>
  </si>
  <si>
    <r>
      <rPr>
        <sz val="9.5"/>
        <rFont val="游ゴシック"/>
        <family val="3"/>
      </rPr>
      <t>三重県</t>
    </r>
  </si>
  <si>
    <r>
      <rPr>
        <sz val="9.5"/>
        <rFont val="游ゴシック"/>
        <family val="3"/>
      </rPr>
      <t>尾鷲</t>
    </r>
  </si>
  <si>
    <r>
      <rPr>
        <sz val="9.5"/>
        <rFont val="游ゴシック"/>
        <family val="3"/>
      </rPr>
      <t>紀伊長島</t>
    </r>
  </si>
  <si>
    <r>
      <rPr>
        <sz val="9.5"/>
        <rFont val="游ゴシック"/>
        <family val="3"/>
      </rPr>
      <t>津</t>
    </r>
  </si>
  <si>
    <r>
      <rPr>
        <sz val="9.5"/>
        <rFont val="游ゴシック"/>
        <family val="3"/>
      </rPr>
      <t>鳥羽</t>
    </r>
  </si>
  <si>
    <r>
      <rPr>
        <sz val="9.5"/>
        <rFont val="游ゴシック"/>
        <family val="3"/>
      </rPr>
      <t>桑名</t>
    </r>
  </si>
  <si>
    <r>
      <rPr>
        <sz val="9.5"/>
        <rFont val="游ゴシック"/>
        <family val="3"/>
      </rPr>
      <t>小俣</t>
    </r>
  </si>
  <si>
    <r>
      <rPr>
        <sz val="9.5"/>
        <rFont val="游ゴシック"/>
        <family val="3"/>
      </rPr>
      <t>粥見</t>
    </r>
  </si>
  <si>
    <r>
      <rPr>
        <sz val="9.5"/>
        <rFont val="游ゴシック"/>
        <family val="3"/>
      </rPr>
      <t>四日市</t>
    </r>
  </si>
  <si>
    <r>
      <rPr>
        <sz val="9.5"/>
        <rFont val="游ゴシック"/>
        <family val="3"/>
      </rPr>
      <t>亀山</t>
    </r>
  </si>
  <si>
    <r>
      <rPr>
        <sz val="9.5"/>
        <rFont val="游ゴシック"/>
        <family val="3"/>
      </rPr>
      <t>上野</t>
    </r>
  </si>
  <si>
    <r>
      <rPr>
        <sz val="9.5"/>
        <rFont val="游ゴシック"/>
        <family val="3"/>
      </rPr>
      <t>伊良湖</t>
    </r>
  </si>
  <si>
    <r>
      <rPr>
        <sz val="9.5"/>
        <rFont val="游ゴシック"/>
        <family val="3"/>
      </rPr>
      <t>愛知県</t>
    </r>
  </si>
  <si>
    <r>
      <rPr>
        <sz val="9.5"/>
        <rFont val="游ゴシック"/>
        <family val="3"/>
      </rPr>
      <t>豊橋</t>
    </r>
  </si>
  <si>
    <r>
      <rPr>
        <sz val="9.5"/>
        <rFont val="游ゴシック"/>
        <family val="3"/>
      </rPr>
      <t>南知多</t>
    </r>
  </si>
  <si>
    <r>
      <rPr>
        <sz val="9.5"/>
        <rFont val="游ゴシック"/>
        <family val="3"/>
      </rPr>
      <t>蒲郡</t>
    </r>
  </si>
  <si>
    <r>
      <rPr>
        <sz val="9.5"/>
        <rFont val="游ゴシック"/>
        <family val="3"/>
      </rPr>
      <t>東海</t>
    </r>
  </si>
  <si>
    <r>
      <rPr>
        <sz val="9.5"/>
        <rFont val="游ゴシック"/>
        <family val="3"/>
      </rPr>
      <t>新城</t>
    </r>
  </si>
  <si>
    <r>
      <rPr>
        <sz val="9.5"/>
        <rFont val="游ゴシック"/>
        <family val="3"/>
      </rPr>
      <t>名古屋</t>
    </r>
  </si>
  <si>
    <r>
      <rPr>
        <sz val="9.5"/>
        <rFont val="游ゴシック"/>
        <family val="3"/>
      </rPr>
      <t>愛西</t>
    </r>
  </si>
  <si>
    <r>
      <rPr>
        <sz val="9.5"/>
        <rFont val="游ゴシック"/>
        <family val="3"/>
      </rPr>
      <t>岡崎</t>
    </r>
  </si>
  <si>
    <r>
      <rPr>
        <sz val="9.5"/>
        <rFont val="游ゴシック"/>
        <family val="3"/>
      </rPr>
      <t>稲武</t>
    </r>
  </si>
  <si>
    <r>
      <rPr>
        <sz val="9.5"/>
        <rFont val="游ゴシック"/>
        <family val="3"/>
      </rPr>
      <t>石廊崎</t>
    </r>
  </si>
  <si>
    <r>
      <rPr>
        <sz val="9.5"/>
        <rFont val="游ゴシック"/>
        <family val="3"/>
      </rPr>
      <t>静岡県</t>
    </r>
  </si>
  <si>
    <r>
      <rPr>
        <sz val="9.5"/>
        <rFont val="游ゴシック"/>
        <family val="3"/>
      </rPr>
      <t>松崎</t>
    </r>
  </si>
  <si>
    <r>
      <rPr>
        <sz val="9.5"/>
        <rFont val="游ゴシック"/>
        <family val="3"/>
      </rPr>
      <t>稲取</t>
    </r>
  </si>
  <si>
    <r>
      <rPr>
        <sz val="9.5"/>
        <rFont val="游ゴシック"/>
        <family val="3"/>
      </rPr>
      <t>御前崎</t>
    </r>
  </si>
  <si>
    <r>
      <rPr>
        <sz val="9.5"/>
        <rFont val="游ゴシック"/>
        <family val="3"/>
      </rPr>
      <t>静岡</t>
    </r>
  </si>
  <si>
    <r>
      <rPr>
        <sz val="9.5"/>
        <rFont val="游ゴシック"/>
        <family val="3"/>
      </rPr>
      <t>網代</t>
    </r>
  </si>
  <si>
    <r>
      <rPr>
        <sz val="9.5"/>
        <rFont val="游ゴシック"/>
        <family val="3"/>
      </rPr>
      <t>磐田</t>
    </r>
  </si>
  <si>
    <r>
      <rPr>
        <sz val="9.5"/>
        <rFont val="游ゴシック"/>
        <family val="3"/>
      </rPr>
      <t>浜松</t>
    </r>
  </si>
  <si>
    <r>
      <rPr>
        <sz val="9.5"/>
        <rFont val="游ゴシック"/>
        <family val="3"/>
      </rPr>
      <t>天竜</t>
    </r>
  </si>
  <si>
    <r>
      <rPr>
        <sz val="9.5"/>
        <rFont val="游ゴシック"/>
        <family val="3"/>
      </rPr>
      <t>菊川牧之原</t>
    </r>
  </si>
  <si>
    <r>
      <rPr>
        <sz val="9.5"/>
        <rFont val="游ゴシック"/>
        <family val="3"/>
      </rPr>
      <t>佐久間</t>
    </r>
  </si>
  <si>
    <r>
      <rPr>
        <sz val="9.5"/>
        <rFont val="游ゴシック"/>
        <family val="3"/>
      </rPr>
      <t>川根本町</t>
    </r>
  </si>
  <si>
    <r>
      <rPr>
        <sz val="9.5"/>
        <rFont val="游ゴシック"/>
        <family val="3"/>
      </rPr>
      <t>御殿場</t>
    </r>
  </si>
  <si>
    <r>
      <rPr>
        <sz val="9.5"/>
        <rFont val="游ゴシック"/>
        <family val="3"/>
      </rPr>
      <t>井川</t>
    </r>
  </si>
  <si>
    <r>
      <rPr>
        <sz val="9.5"/>
        <rFont val="游ゴシック"/>
        <family val="3"/>
      </rPr>
      <t>岐阜</t>
    </r>
  </si>
  <si>
    <r>
      <rPr>
        <sz val="9.5"/>
        <rFont val="游ゴシック"/>
        <family val="3"/>
      </rPr>
      <t>岐阜県</t>
    </r>
  </si>
  <si>
    <r>
      <rPr>
        <sz val="9.5"/>
        <rFont val="游ゴシック"/>
        <family val="3"/>
      </rPr>
      <t>大垣</t>
    </r>
  </si>
  <si>
    <r>
      <rPr>
        <sz val="9.5"/>
        <rFont val="游ゴシック"/>
        <family val="3"/>
      </rPr>
      <t>揖斐川</t>
    </r>
  </si>
  <si>
    <r>
      <rPr>
        <sz val="9.5"/>
        <rFont val="游ゴシック"/>
        <family val="3"/>
      </rPr>
      <t>多治見</t>
    </r>
  </si>
  <si>
    <r>
      <rPr>
        <sz val="9.5"/>
        <rFont val="游ゴシック"/>
        <family val="3"/>
      </rPr>
      <t>美濃加茂</t>
    </r>
  </si>
  <si>
    <r>
      <rPr>
        <sz val="9.5"/>
        <rFont val="游ゴシック"/>
        <family val="3"/>
      </rPr>
      <t>美濃</t>
    </r>
  </si>
  <si>
    <r>
      <rPr>
        <sz val="9.5"/>
        <rFont val="游ゴシック"/>
        <family val="3"/>
      </rPr>
      <t>金山</t>
    </r>
  </si>
  <si>
    <r>
      <rPr>
        <sz val="9.5"/>
        <rFont val="游ゴシック"/>
        <family val="3"/>
      </rPr>
      <t>中津川</t>
    </r>
  </si>
  <si>
    <r>
      <rPr>
        <sz val="9.5"/>
        <rFont val="游ゴシック"/>
        <family val="3"/>
      </rPr>
      <t>恵那</t>
    </r>
  </si>
  <si>
    <r>
      <rPr>
        <sz val="9.5"/>
        <rFont val="游ゴシック"/>
        <family val="3"/>
      </rPr>
      <t>樽見</t>
    </r>
  </si>
  <si>
    <r>
      <rPr>
        <sz val="9.5"/>
        <rFont val="游ゴシック"/>
        <family val="3"/>
      </rPr>
      <t>萩原</t>
    </r>
  </si>
  <si>
    <r>
      <rPr>
        <sz val="9.5"/>
        <rFont val="游ゴシック"/>
        <family val="3"/>
      </rPr>
      <t>宮地</t>
    </r>
  </si>
  <si>
    <r>
      <rPr>
        <sz val="9.5"/>
        <rFont val="游ゴシック"/>
        <family val="3"/>
      </rPr>
      <t>黒川</t>
    </r>
  </si>
  <si>
    <r>
      <rPr>
        <sz val="9.5"/>
        <rFont val="游ゴシック"/>
        <family val="3"/>
      </rPr>
      <t>長滝</t>
    </r>
  </si>
  <si>
    <r>
      <rPr>
        <sz val="9.5"/>
        <rFont val="游ゴシック"/>
        <family val="3"/>
      </rPr>
      <t>神岡</t>
    </r>
  </si>
  <si>
    <r>
      <rPr>
        <sz val="9.5"/>
        <rFont val="游ゴシック"/>
        <family val="3"/>
      </rPr>
      <t>白川</t>
    </r>
  </si>
  <si>
    <r>
      <rPr>
        <sz val="9.5"/>
        <rFont val="游ゴシック"/>
        <family val="3"/>
      </rPr>
      <t>高山</t>
    </r>
  </si>
  <si>
    <r>
      <rPr>
        <sz val="9.5"/>
        <rFont val="游ゴシック"/>
        <family val="3"/>
      </rPr>
      <t>河合</t>
    </r>
  </si>
  <si>
    <r>
      <rPr>
        <sz val="9.5"/>
        <rFont val="游ゴシック"/>
        <family val="3"/>
      </rPr>
      <t>栃尾</t>
    </r>
  </si>
  <si>
    <r>
      <rPr>
        <sz val="9.5"/>
        <rFont val="游ゴシック"/>
        <family val="3"/>
      </rPr>
      <t>宮之前</t>
    </r>
  </si>
  <si>
    <r>
      <rPr>
        <sz val="9.5"/>
        <rFont val="游ゴシック"/>
        <family val="3"/>
      </rPr>
      <t>六厩</t>
    </r>
  </si>
  <si>
    <r>
      <rPr>
        <sz val="9.5"/>
        <rFont val="游ゴシック"/>
        <family val="3"/>
      </rPr>
      <t>越廼</t>
    </r>
  </si>
  <si>
    <r>
      <rPr>
        <sz val="9.5"/>
        <rFont val="游ゴシック"/>
        <family val="3"/>
      </rPr>
      <t>福井県</t>
    </r>
  </si>
  <si>
    <r>
      <rPr>
        <sz val="9.5"/>
        <rFont val="游ゴシック"/>
        <family val="3"/>
      </rPr>
      <t>敦賀</t>
    </r>
  </si>
  <si>
    <r>
      <rPr>
        <sz val="9.5"/>
        <rFont val="游ゴシック"/>
        <family val="3"/>
      </rPr>
      <t>美浜</t>
    </r>
  </si>
  <si>
    <r>
      <rPr>
        <sz val="9.5"/>
        <rFont val="游ゴシック"/>
        <family val="3"/>
      </rPr>
      <t>小浜</t>
    </r>
  </si>
  <si>
    <r>
      <rPr>
        <sz val="9.5"/>
        <rFont val="游ゴシック"/>
        <family val="3"/>
      </rPr>
      <t>三国</t>
    </r>
  </si>
  <si>
    <r>
      <rPr>
        <sz val="9.5"/>
        <rFont val="游ゴシック"/>
        <family val="3"/>
      </rPr>
      <t>福井</t>
    </r>
  </si>
  <si>
    <r>
      <rPr>
        <sz val="9.5"/>
        <rFont val="游ゴシック"/>
        <family val="3"/>
      </rPr>
      <t>今庄</t>
    </r>
  </si>
  <si>
    <r>
      <rPr>
        <sz val="9.5"/>
        <rFont val="游ゴシック"/>
        <family val="3"/>
      </rPr>
      <t>大野</t>
    </r>
  </si>
  <si>
    <r>
      <rPr>
        <sz val="9.5"/>
        <rFont val="游ゴシック"/>
        <family val="3"/>
      </rPr>
      <t>勝山</t>
    </r>
  </si>
  <si>
    <r>
      <rPr>
        <sz val="9.5"/>
        <rFont val="游ゴシック"/>
        <family val="3"/>
      </rPr>
      <t>金沢</t>
    </r>
  </si>
  <si>
    <r>
      <rPr>
        <sz val="9.5"/>
        <rFont val="游ゴシック"/>
        <family val="3"/>
      </rPr>
      <t>石川県</t>
    </r>
  </si>
  <si>
    <r>
      <rPr>
        <sz val="9.5"/>
        <rFont val="游ゴシック"/>
        <family val="3"/>
      </rPr>
      <t>羽咋</t>
    </r>
  </si>
  <si>
    <r>
      <rPr>
        <sz val="9.5"/>
        <rFont val="游ゴシック"/>
        <family val="3"/>
      </rPr>
      <t>志賀</t>
    </r>
  </si>
  <si>
    <r>
      <rPr>
        <sz val="9.5"/>
        <rFont val="游ゴシック"/>
        <family val="3"/>
      </rPr>
      <t>小松</t>
    </r>
  </si>
  <si>
    <r>
      <rPr>
        <sz val="9.5"/>
        <rFont val="游ゴシック"/>
        <family val="3"/>
      </rPr>
      <t>かほく</t>
    </r>
  </si>
  <si>
    <r>
      <rPr>
        <sz val="9.5"/>
        <rFont val="游ゴシック"/>
        <family val="3"/>
      </rPr>
      <t>輪島</t>
    </r>
  </si>
  <si>
    <r>
      <rPr>
        <sz val="9.5"/>
        <rFont val="游ゴシック"/>
        <family val="3"/>
      </rPr>
      <t>七尾</t>
    </r>
  </si>
  <si>
    <r>
      <rPr>
        <sz val="9.5"/>
        <rFont val="游ゴシック"/>
        <family val="3"/>
      </rPr>
      <t>珠洲</t>
    </r>
  </si>
  <si>
    <r>
      <rPr>
        <sz val="9.5"/>
        <rFont val="游ゴシック"/>
        <family val="3"/>
      </rPr>
      <t>白山吉野</t>
    </r>
  </si>
  <si>
    <r>
      <rPr>
        <sz val="9.5"/>
        <rFont val="游ゴシック"/>
        <family val="3"/>
      </rPr>
      <t>泊</t>
    </r>
  </si>
  <si>
    <r>
      <rPr>
        <sz val="9.5"/>
        <rFont val="游ゴシック"/>
        <family val="3"/>
      </rPr>
      <t>富山県</t>
    </r>
  </si>
  <si>
    <r>
      <rPr>
        <sz val="9.5"/>
        <rFont val="游ゴシック"/>
        <family val="3"/>
      </rPr>
      <t>富山</t>
    </r>
  </si>
  <si>
    <r>
      <rPr>
        <sz val="9.5"/>
        <rFont val="游ゴシック"/>
        <family val="3"/>
      </rPr>
      <t>伏木</t>
    </r>
  </si>
  <si>
    <r>
      <rPr>
        <sz val="9.5"/>
        <rFont val="游ゴシック"/>
        <family val="3"/>
      </rPr>
      <t>魚津</t>
    </r>
  </si>
  <si>
    <r>
      <rPr>
        <sz val="9.5"/>
        <rFont val="游ゴシック"/>
        <family val="3"/>
      </rPr>
      <t>氷見</t>
    </r>
  </si>
  <si>
    <r>
      <rPr>
        <sz val="9.5"/>
        <rFont val="游ゴシック"/>
        <family val="3"/>
      </rPr>
      <t>砺波</t>
    </r>
  </si>
  <si>
    <r>
      <rPr>
        <sz val="9.5"/>
        <rFont val="游ゴシック"/>
        <family val="3"/>
      </rPr>
      <t>八尾</t>
    </r>
  </si>
  <si>
    <r>
      <rPr>
        <sz val="9.5"/>
        <rFont val="游ゴシック"/>
        <family val="3"/>
      </rPr>
      <t>南砺高宮</t>
    </r>
  </si>
  <si>
    <r>
      <rPr>
        <sz val="9.5"/>
        <rFont val="游ゴシック"/>
        <family val="3"/>
      </rPr>
      <t>上市</t>
    </r>
  </si>
  <si>
    <r>
      <rPr>
        <sz val="9.5"/>
        <rFont val="游ゴシック"/>
        <family val="3"/>
      </rPr>
      <t>相川</t>
    </r>
  </si>
  <si>
    <r>
      <rPr>
        <sz val="9.5"/>
        <rFont val="游ゴシック"/>
        <family val="3"/>
      </rPr>
      <t>新潟県</t>
    </r>
  </si>
  <si>
    <r>
      <rPr>
        <sz val="9.5"/>
        <rFont val="游ゴシック"/>
        <family val="3"/>
      </rPr>
      <t>糸魚川</t>
    </r>
  </si>
  <si>
    <r>
      <rPr>
        <sz val="9.5"/>
        <rFont val="游ゴシック"/>
        <family val="3"/>
      </rPr>
      <t>両津</t>
    </r>
  </si>
  <si>
    <r>
      <rPr>
        <sz val="9.5"/>
        <rFont val="游ゴシック"/>
        <family val="3"/>
      </rPr>
      <t>弾崎</t>
    </r>
  </si>
  <si>
    <r>
      <rPr>
        <sz val="9.5"/>
        <rFont val="游ゴシック"/>
        <family val="3"/>
      </rPr>
      <t>新潟</t>
    </r>
  </si>
  <si>
    <r>
      <rPr>
        <sz val="9.5"/>
        <rFont val="游ゴシック"/>
        <family val="3"/>
      </rPr>
      <t>粟島</t>
    </r>
  </si>
  <si>
    <r>
      <rPr>
        <sz val="9.5"/>
        <rFont val="游ゴシック"/>
        <family val="3"/>
      </rPr>
      <t>寺泊</t>
    </r>
  </si>
  <si>
    <r>
      <rPr>
        <sz val="9.5"/>
        <rFont val="游ゴシック"/>
        <family val="3"/>
      </rPr>
      <t>羽茂</t>
    </r>
  </si>
  <si>
    <r>
      <rPr>
        <sz val="9.5"/>
        <rFont val="游ゴシック"/>
        <family val="3"/>
      </rPr>
      <t>中条</t>
    </r>
  </si>
  <si>
    <r>
      <rPr>
        <sz val="9.5"/>
        <rFont val="游ゴシック"/>
        <family val="3"/>
      </rPr>
      <t>大潟</t>
    </r>
  </si>
  <si>
    <r>
      <rPr>
        <sz val="9.5"/>
        <rFont val="游ゴシック"/>
        <family val="3"/>
      </rPr>
      <t>高田</t>
    </r>
  </si>
  <si>
    <r>
      <rPr>
        <sz val="9.5"/>
        <rFont val="游ゴシック"/>
        <family val="3"/>
      </rPr>
      <t>柏崎</t>
    </r>
  </si>
  <si>
    <r>
      <rPr>
        <sz val="9.5"/>
        <rFont val="游ゴシック"/>
        <family val="3"/>
      </rPr>
      <t>能生</t>
    </r>
  </si>
  <si>
    <r>
      <rPr>
        <sz val="9.5"/>
        <rFont val="游ゴシック"/>
        <family val="3"/>
      </rPr>
      <t>三条</t>
    </r>
  </si>
  <si>
    <r>
      <rPr>
        <sz val="9.5"/>
        <rFont val="游ゴシック"/>
        <family val="3"/>
      </rPr>
      <t>巻</t>
    </r>
  </si>
  <si>
    <r>
      <rPr>
        <sz val="9.5"/>
        <rFont val="游ゴシック"/>
        <family val="3"/>
      </rPr>
      <t>新津</t>
    </r>
  </si>
  <si>
    <r>
      <rPr>
        <sz val="9.5"/>
        <rFont val="游ゴシック"/>
        <family val="3"/>
      </rPr>
      <t>村上</t>
    </r>
  </si>
  <si>
    <r>
      <rPr>
        <sz val="9.5"/>
        <rFont val="游ゴシック"/>
        <family val="3"/>
      </rPr>
      <t>長岡</t>
    </r>
  </si>
  <si>
    <r>
      <rPr>
        <sz val="9.5"/>
        <rFont val="游ゴシック"/>
        <family val="3"/>
      </rPr>
      <t>安塚</t>
    </r>
  </si>
  <si>
    <r>
      <rPr>
        <sz val="9.5"/>
        <rFont val="游ゴシック"/>
        <family val="3"/>
      </rPr>
      <t>小出</t>
    </r>
  </si>
  <si>
    <r>
      <rPr>
        <sz val="9.5"/>
        <rFont val="游ゴシック"/>
        <family val="3"/>
      </rPr>
      <t>津川</t>
    </r>
  </si>
  <si>
    <r>
      <rPr>
        <sz val="9.5"/>
        <rFont val="游ゴシック"/>
        <family val="3"/>
      </rPr>
      <t>湯沢</t>
    </r>
  </si>
  <si>
    <r>
      <rPr>
        <sz val="9.5"/>
        <rFont val="游ゴシック"/>
        <family val="3"/>
      </rPr>
      <t>十日町</t>
    </r>
  </si>
  <si>
    <r>
      <rPr>
        <sz val="9.5"/>
        <rFont val="游ゴシック"/>
        <family val="3"/>
      </rPr>
      <t>関山</t>
    </r>
  </si>
  <si>
    <r>
      <rPr>
        <sz val="9.5"/>
        <rFont val="游ゴシック"/>
        <family val="3"/>
      </rPr>
      <t>入広瀬</t>
    </r>
  </si>
  <si>
    <r>
      <rPr>
        <sz val="9.5"/>
        <rFont val="游ゴシック"/>
        <family val="3"/>
      </rPr>
      <t>津南</t>
    </r>
  </si>
  <si>
    <r>
      <rPr>
        <sz val="9.5"/>
        <rFont val="游ゴシック"/>
        <family val="3"/>
      </rPr>
      <t>南信濃</t>
    </r>
  </si>
  <si>
    <r>
      <rPr>
        <sz val="9.5"/>
        <rFont val="游ゴシック"/>
        <family val="3"/>
      </rPr>
      <t>長野県</t>
    </r>
  </si>
  <si>
    <r>
      <rPr>
        <sz val="9.5"/>
        <rFont val="游ゴシック"/>
        <family val="3"/>
      </rPr>
      <t>飯田</t>
    </r>
  </si>
  <si>
    <r>
      <rPr>
        <sz val="9.5"/>
        <rFont val="游ゴシック"/>
        <family val="3"/>
      </rPr>
      <t>松本</t>
    </r>
  </si>
  <si>
    <r>
      <rPr>
        <sz val="9.5"/>
        <rFont val="游ゴシック"/>
        <family val="3"/>
      </rPr>
      <t>穂高</t>
    </r>
  </si>
  <si>
    <r>
      <rPr>
        <sz val="9.5"/>
        <rFont val="游ゴシック"/>
        <family val="3"/>
      </rPr>
      <t>長野</t>
    </r>
  </si>
  <si>
    <r>
      <rPr>
        <sz val="9.5"/>
        <rFont val="游ゴシック"/>
        <family val="3"/>
      </rPr>
      <t>飯島</t>
    </r>
  </si>
  <si>
    <r>
      <rPr>
        <sz val="9.5"/>
        <rFont val="游ゴシック"/>
        <family val="3"/>
      </rPr>
      <t>上田</t>
    </r>
  </si>
  <si>
    <r>
      <rPr>
        <sz val="9.5"/>
        <rFont val="游ゴシック"/>
        <family val="3"/>
      </rPr>
      <t>東御</t>
    </r>
  </si>
  <si>
    <r>
      <rPr>
        <sz val="9.5"/>
        <rFont val="游ゴシック"/>
        <family val="3"/>
      </rPr>
      <t>南木曽</t>
    </r>
  </si>
  <si>
    <r>
      <rPr>
        <sz val="9.5"/>
        <rFont val="游ゴシック"/>
        <family val="3"/>
      </rPr>
      <t>諏訪</t>
    </r>
  </si>
  <si>
    <r>
      <rPr>
        <sz val="9.5"/>
        <rFont val="游ゴシック"/>
        <family val="3"/>
      </rPr>
      <t>飯山</t>
    </r>
  </si>
  <si>
    <r>
      <rPr>
        <sz val="9.5"/>
        <rFont val="游ゴシック"/>
        <family val="3"/>
      </rPr>
      <t>辰野</t>
    </r>
  </si>
  <si>
    <r>
      <rPr>
        <sz val="9.5"/>
        <rFont val="游ゴシック"/>
        <family val="3"/>
      </rPr>
      <t>木曽平沢</t>
    </r>
  </si>
  <si>
    <r>
      <rPr>
        <sz val="9.5"/>
        <rFont val="游ゴシック"/>
        <family val="3"/>
      </rPr>
      <t>木曽福島</t>
    </r>
  </si>
  <si>
    <r>
      <rPr>
        <sz val="9.5"/>
        <rFont val="游ゴシック"/>
        <family val="3"/>
      </rPr>
      <t>信州新町</t>
    </r>
  </si>
  <si>
    <r>
      <rPr>
        <sz val="9.5"/>
        <rFont val="游ゴシック"/>
        <family val="3"/>
      </rPr>
      <t>野沢温泉</t>
    </r>
  </si>
  <si>
    <r>
      <rPr>
        <sz val="9.5"/>
        <rFont val="游ゴシック"/>
        <family val="3"/>
      </rPr>
      <t>佐久</t>
    </r>
  </si>
  <si>
    <r>
      <rPr>
        <sz val="9.5"/>
        <rFont val="游ゴシック"/>
        <family val="3"/>
      </rPr>
      <t>浪合</t>
    </r>
  </si>
  <si>
    <r>
      <rPr>
        <sz val="9.5"/>
        <rFont val="游ゴシック"/>
        <family val="3"/>
      </rPr>
      <t>立科</t>
    </r>
  </si>
  <si>
    <r>
      <rPr>
        <sz val="9.5"/>
        <rFont val="游ゴシック"/>
        <family val="3"/>
      </rPr>
      <t>信濃町</t>
    </r>
  </si>
  <si>
    <r>
      <rPr>
        <sz val="9.5"/>
        <rFont val="游ゴシック"/>
        <family val="3"/>
      </rPr>
      <t>大町</t>
    </r>
  </si>
  <si>
    <r>
      <rPr>
        <sz val="9.5"/>
        <rFont val="游ゴシック"/>
        <family val="3"/>
      </rPr>
      <t>白馬</t>
    </r>
  </si>
  <si>
    <r>
      <rPr>
        <sz val="9.5"/>
        <rFont val="游ゴシック"/>
        <family val="3"/>
      </rPr>
      <t>原村</t>
    </r>
  </si>
  <si>
    <r>
      <rPr>
        <sz val="9.5"/>
        <rFont val="游ゴシック"/>
        <family val="3"/>
      </rPr>
      <t>奈川</t>
    </r>
  </si>
  <si>
    <r>
      <rPr>
        <sz val="9.5"/>
        <rFont val="游ゴシック"/>
        <family val="3"/>
      </rPr>
      <t>軽井沢</t>
    </r>
  </si>
  <si>
    <r>
      <rPr>
        <sz val="9.5"/>
        <rFont val="游ゴシック"/>
        <family val="3"/>
      </rPr>
      <t>野辺山</t>
    </r>
  </si>
  <si>
    <r>
      <rPr>
        <sz val="9.5"/>
        <rFont val="游ゴシック"/>
        <family val="3"/>
      </rPr>
      <t>菅平</t>
    </r>
  </si>
  <si>
    <r>
      <rPr>
        <sz val="9.5"/>
        <rFont val="游ゴシック"/>
        <family val="3"/>
      </rPr>
      <t>南部</t>
    </r>
  </si>
  <si>
    <r>
      <rPr>
        <sz val="9.5"/>
        <rFont val="游ゴシック"/>
        <family val="3"/>
      </rPr>
      <t>山梨県</t>
    </r>
  </si>
  <si>
    <r>
      <rPr>
        <sz val="9.5"/>
        <rFont val="游ゴシック"/>
        <family val="3"/>
      </rPr>
      <t>甲府</t>
    </r>
  </si>
  <si>
    <r>
      <rPr>
        <sz val="9.5"/>
        <rFont val="游ゴシック"/>
        <family val="3"/>
      </rPr>
      <t>韮崎</t>
    </r>
  </si>
  <si>
    <r>
      <rPr>
        <sz val="9.5"/>
        <rFont val="游ゴシック"/>
        <family val="3"/>
      </rPr>
      <t>大月</t>
    </r>
  </si>
  <si>
    <r>
      <rPr>
        <sz val="9.5"/>
        <rFont val="游ゴシック"/>
        <family val="3"/>
      </rPr>
      <t>勝沼</t>
    </r>
  </si>
  <si>
    <r>
      <rPr>
        <sz val="9.5"/>
        <rFont val="游ゴシック"/>
        <family val="3"/>
      </rPr>
      <t>切石</t>
    </r>
  </si>
  <si>
    <r>
      <rPr>
        <sz val="9.5"/>
        <rFont val="游ゴシック"/>
        <family val="3"/>
      </rPr>
      <t>大泉</t>
    </r>
  </si>
  <si>
    <r>
      <rPr>
        <sz val="9.5"/>
        <rFont val="游ゴシック"/>
        <family val="3"/>
      </rPr>
      <t>河口湖</t>
    </r>
  </si>
  <si>
    <r>
      <rPr>
        <sz val="9.5"/>
        <rFont val="游ゴシック"/>
        <family val="3"/>
      </rPr>
      <t>山中</t>
    </r>
  </si>
  <si>
    <r>
      <rPr>
        <sz val="9.5"/>
        <rFont val="游ゴシック"/>
        <family val="3"/>
      </rPr>
      <t>館林</t>
    </r>
  </si>
  <si>
    <r>
      <rPr>
        <sz val="9.5"/>
        <rFont val="游ゴシック"/>
        <family val="3"/>
      </rPr>
      <t>群馬県</t>
    </r>
  </si>
  <si>
    <r>
      <rPr>
        <sz val="9.5"/>
        <rFont val="游ゴシック"/>
        <family val="3"/>
      </rPr>
      <t>伊勢崎</t>
    </r>
  </si>
  <si>
    <r>
      <rPr>
        <sz val="9.5"/>
        <rFont val="游ゴシック"/>
        <family val="3"/>
      </rPr>
      <t>前橋</t>
    </r>
  </si>
  <si>
    <r>
      <rPr>
        <sz val="9.5"/>
        <rFont val="游ゴシック"/>
        <family val="3"/>
      </rPr>
      <t>桐生</t>
    </r>
  </si>
  <si>
    <r>
      <rPr>
        <sz val="9.5"/>
        <rFont val="游ゴシック"/>
        <family val="3"/>
      </rPr>
      <t>上里見</t>
    </r>
  </si>
  <si>
    <r>
      <rPr>
        <sz val="9.5"/>
        <rFont val="游ゴシック"/>
        <family val="3"/>
      </rPr>
      <t>西野牧</t>
    </r>
  </si>
  <si>
    <r>
      <rPr>
        <sz val="9.5"/>
        <rFont val="游ゴシック"/>
        <family val="3"/>
      </rPr>
      <t>中之条</t>
    </r>
  </si>
  <si>
    <r>
      <rPr>
        <sz val="9.5"/>
        <rFont val="游ゴシック"/>
        <family val="3"/>
      </rPr>
      <t>沼田</t>
    </r>
  </si>
  <si>
    <r>
      <rPr>
        <sz val="9.5"/>
        <rFont val="游ゴシック"/>
        <family val="3"/>
      </rPr>
      <t>神流</t>
    </r>
  </si>
  <si>
    <r>
      <rPr>
        <sz val="9.5"/>
        <rFont val="游ゴシック"/>
        <family val="3"/>
      </rPr>
      <t>藤原</t>
    </r>
  </si>
  <si>
    <r>
      <rPr>
        <sz val="9.5"/>
        <rFont val="游ゴシック"/>
        <family val="3"/>
      </rPr>
      <t>草津</t>
    </r>
  </si>
  <si>
    <r>
      <rPr>
        <sz val="9.5"/>
        <rFont val="游ゴシック"/>
        <family val="3"/>
      </rPr>
      <t>佐野</t>
    </r>
  </si>
  <si>
    <r>
      <rPr>
        <sz val="9.5"/>
        <rFont val="游ゴシック"/>
        <family val="3"/>
      </rPr>
      <t>栃木県</t>
    </r>
  </si>
  <si>
    <r>
      <rPr>
        <sz val="9.5"/>
        <rFont val="游ゴシック"/>
        <family val="3"/>
      </rPr>
      <t>宇都宮</t>
    </r>
  </si>
  <si>
    <r>
      <rPr>
        <sz val="9.5"/>
        <rFont val="游ゴシック"/>
        <family val="3"/>
      </rPr>
      <t>小山</t>
    </r>
  </si>
  <si>
    <r>
      <rPr>
        <sz val="9.5"/>
        <rFont val="游ゴシック"/>
        <family val="3"/>
      </rPr>
      <t>大田原</t>
    </r>
  </si>
  <si>
    <r>
      <rPr>
        <sz val="9.5"/>
        <rFont val="游ゴシック"/>
        <family val="3"/>
      </rPr>
      <t>真岡</t>
    </r>
  </si>
  <si>
    <r>
      <rPr>
        <sz val="9.5"/>
        <rFont val="游ゴシック"/>
        <family val="3"/>
      </rPr>
      <t>鹿沼</t>
    </r>
  </si>
  <si>
    <r>
      <rPr>
        <sz val="9.5"/>
        <rFont val="游ゴシック"/>
        <family val="3"/>
      </rPr>
      <t>塩谷</t>
    </r>
  </si>
  <si>
    <r>
      <rPr>
        <sz val="9.5"/>
        <rFont val="游ゴシック"/>
        <family val="3"/>
      </rPr>
      <t>黒磯</t>
    </r>
  </si>
  <si>
    <r>
      <rPr>
        <sz val="9.5"/>
        <rFont val="游ゴシック"/>
        <family val="3"/>
      </rPr>
      <t>今市</t>
    </r>
  </si>
  <si>
    <r>
      <rPr>
        <sz val="9.5"/>
        <rFont val="游ゴシック"/>
        <family val="3"/>
      </rPr>
      <t>五十里</t>
    </r>
  </si>
  <si>
    <r>
      <rPr>
        <sz val="9.5"/>
        <rFont val="游ゴシック"/>
        <family val="3"/>
      </rPr>
      <t>那須</t>
    </r>
  </si>
  <si>
    <r>
      <rPr>
        <sz val="9.5"/>
        <rFont val="游ゴシック"/>
        <family val="3"/>
      </rPr>
      <t>奥日光</t>
    </r>
  </si>
  <si>
    <r>
      <rPr>
        <sz val="9.5"/>
        <rFont val="游ゴシック"/>
        <family val="3"/>
      </rPr>
      <t>土呂部</t>
    </r>
  </si>
  <si>
    <r>
      <rPr>
        <sz val="9.5"/>
        <rFont val="游ゴシック"/>
        <family val="3"/>
      </rPr>
      <t>茨城県</t>
    </r>
  </si>
  <si>
    <r>
      <rPr>
        <sz val="9.5"/>
        <rFont val="游ゴシック"/>
        <family val="3"/>
      </rPr>
      <t>龍ケ崎</t>
    </r>
  </si>
  <si>
    <r>
      <rPr>
        <sz val="9.5"/>
        <rFont val="游ゴシック"/>
        <family val="3"/>
      </rPr>
      <t>日立</t>
    </r>
  </si>
  <si>
    <r>
      <rPr>
        <sz val="9.5"/>
        <rFont val="游ゴシック"/>
        <family val="3"/>
      </rPr>
      <t>土浦</t>
    </r>
  </si>
  <si>
    <r>
      <rPr>
        <sz val="9.5"/>
        <rFont val="游ゴシック"/>
        <family val="3"/>
      </rPr>
      <t>古河</t>
    </r>
  </si>
  <si>
    <r>
      <rPr>
        <sz val="9.5"/>
        <rFont val="游ゴシック"/>
        <family val="3"/>
      </rPr>
      <t>水戸</t>
    </r>
  </si>
  <si>
    <r>
      <rPr>
        <sz val="9.5"/>
        <rFont val="游ゴシック"/>
        <family val="3"/>
      </rPr>
      <t>つくば</t>
    </r>
  </si>
  <si>
    <r>
      <rPr>
        <sz val="9.5"/>
        <rFont val="游ゴシック"/>
        <family val="3"/>
      </rPr>
      <t>下妻</t>
    </r>
  </si>
  <si>
    <r>
      <rPr>
        <sz val="9.5"/>
        <rFont val="游ゴシック"/>
        <family val="3"/>
      </rPr>
      <t>笠間</t>
    </r>
  </si>
  <si>
    <r>
      <rPr>
        <sz val="9.5"/>
        <rFont val="游ゴシック"/>
        <family val="3"/>
      </rPr>
      <t>鉾田</t>
    </r>
  </si>
  <si>
    <r>
      <rPr>
        <sz val="9.5"/>
        <rFont val="游ゴシック"/>
        <family val="3"/>
      </rPr>
      <t>小瀬</t>
    </r>
  </si>
  <si>
    <r>
      <rPr>
        <sz val="9.5"/>
        <rFont val="游ゴシック"/>
        <family val="3"/>
      </rPr>
      <t>大子</t>
    </r>
  </si>
  <si>
    <r>
      <rPr>
        <sz val="9.5"/>
        <rFont val="游ゴシック"/>
        <family val="3"/>
      </rPr>
      <t>三浦</t>
    </r>
  </si>
  <si>
    <r>
      <rPr>
        <sz val="9.5"/>
        <rFont val="游ゴシック"/>
        <family val="3"/>
      </rPr>
      <t>神奈川県</t>
    </r>
  </si>
  <si>
    <r>
      <rPr>
        <sz val="9.5"/>
        <rFont val="游ゴシック"/>
        <family val="3"/>
      </rPr>
      <t>横浜</t>
    </r>
  </si>
  <si>
    <r>
      <rPr>
        <sz val="9.5"/>
        <rFont val="游ゴシック"/>
        <family val="3"/>
      </rPr>
      <t>辻堂</t>
    </r>
  </si>
  <si>
    <r>
      <rPr>
        <sz val="9.5"/>
        <rFont val="游ゴシック"/>
        <family val="3"/>
      </rPr>
      <t>小田原</t>
    </r>
  </si>
  <si>
    <r>
      <rPr>
        <sz val="9.5"/>
        <rFont val="游ゴシック"/>
        <family val="3"/>
      </rPr>
      <t>父島</t>
    </r>
  </si>
  <si>
    <r>
      <rPr>
        <sz val="9.5"/>
        <rFont val="游ゴシック"/>
        <family val="3"/>
      </rPr>
      <t>東京都</t>
    </r>
  </si>
  <si>
    <r>
      <rPr>
        <sz val="9.5"/>
        <rFont val="游ゴシック"/>
        <family val="3"/>
      </rPr>
      <t>八丈島</t>
    </r>
  </si>
  <si>
    <r>
      <rPr>
        <sz val="9.5"/>
        <rFont val="游ゴシック"/>
        <family val="3"/>
      </rPr>
      <t>三宅島</t>
    </r>
  </si>
  <si>
    <r>
      <rPr>
        <sz val="9.5"/>
        <rFont val="游ゴシック"/>
        <family val="3"/>
      </rPr>
      <t>新島</t>
    </r>
  </si>
  <si>
    <r>
      <rPr>
        <sz val="9.5"/>
        <rFont val="游ゴシック"/>
        <family val="3"/>
      </rPr>
      <t>大島</t>
    </r>
  </si>
  <si>
    <r>
      <rPr>
        <sz val="9.5"/>
        <rFont val="游ゴシック"/>
        <family val="3"/>
      </rPr>
      <t>東京</t>
    </r>
  </si>
  <si>
    <r>
      <rPr>
        <sz val="9.5"/>
        <rFont val="游ゴシック"/>
        <family val="3"/>
      </rPr>
      <t>練馬</t>
    </r>
  </si>
  <si>
    <r>
      <rPr>
        <sz val="9.5"/>
        <rFont val="游ゴシック"/>
        <family val="3"/>
      </rPr>
      <t>八王子</t>
    </r>
  </si>
  <si>
    <r>
      <rPr>
        <sz val="9.5"/>
        <rFont val="游ゴシック"/>
        <family val="3"/>
      </rPr>
      <t>青梅</t>
    </r>
  </si>
  <si>
    <r>
      <rPr>
        <sz val="9.5"/>
        <rFont val="游ゴシック"/>
        <family val="3"/>
      </rPr>
      <t>小河内</t>
    </r>
  </si>
  <si>
    <r>
      <rPr>
        <sz val="9.5"/>
        <rFont val="游ゴシック"/>
        <family val="3"/>
      </rPr>
      <t>館山</t>
    </r>
  </si>
  <si>
    <r>
      <rPr>
        <sz val="9.5"/>
        <rFont val="游ゴシック"/>
        <family val="3"/>
      </rPr>
      <t>千葉県</t>
    </r>
  </si>
  <si>
    <r>
      <rPr>
        <sz val="9.5"/>
        <rFont val="游ゴシック"/>
        <family val="3"/>
      </rPr>
      <t>銚子</t>
    </r>
  </si>
  <si>
    <r>
      <rPr>
        <sz val="9.5"/>
        <rFont val="游ゴシック"/>
        <family val="3"/>
      </rPr>
      <t>鴨川</t>
    </r>
  </si>
  <si>
    <r>
      <rPr>
        <sz val="9.5"/>
        <rFont val="游ゴシック"/>
        <family val="3"/>
      </rPr>
      <t>勝浦</t>
    </r>
  </si>
  <si>
    <r>
      <rPr>
        <sz val="9.5"/>
        <rFont val="游ゴシック"/>
        <family val="3"/>
      </rPr>
      <t>千葉</t>
    </r>
  </si>
  <si>
    <r>
      <rPr>
        <sz val="9.5"/>
        <rFont val="游ゴシック"/>
        <family val="3"/>
      </rPr>
      <t>牛久</t>
    </r>
  </si>
  <si>
    <r>
      <rPr>
        <sz val="9.5"/>
        <rFont val="游ゴシック"/>
        <family val="3"/>
      </rPr>
      <t>船橋</t>
    </r>
  </si>
  <si>
    <r>
      <rPr>
        <sz val="9.5"/>
        <rFont val="游ゴシック"/>
        <family val="3"/>
      </rPr>
      <t>木更津</t>
    </r>
  </si>
  <si>
    <r>
      <rPr>
        <sz val="9.5"/>
        <rFont val="游ゴシック"/>
        <family val="3"/>
      </rPr>
      <t>茂原</t>
    </r>
  </si>
  <si>
    <r>
      <rPr>
        <sz val="9.5"/>
        <rFont val="游ゴシック"/>
        <family val="3"/>
      </rPr>
      <t>我孫子</t>
    </r>
  </si>
  <si>
    <r>
      <rPr>
        <sz val="9.5"/>
        <rFont val="游ゴシック"/>
        <family val="3"/>
      </rPr>
      <t>佐倉</t>
    </r>
  </si>
  <si>
    <r>
      <rPr>
        <sz val="9.5"/>
        <rFont val="游ゴシック"/>
        <family val="3"/>
      </rPr>
      <t>坂畑</t>
    </r>
  </si>
  <si>
    <r>
      <rPr>
        <sz val="9.5"/>
        <rFont val="游ゴシック"/>
        <family val="3"/>
      </rPr>
      <t>越谷</t>
    </r>
  </si>
  <si>
    <r>
      <rPr>
        <sz val="9.5"/>
        <rFont val="游ゴシック"/>
        <family val="3"/>
      </rPr>
      <t>埼玉県</t>
    </r>
  </si>
  <si>
    <r>
      <rPr>
        <sz val="9.5"/>
        <rFont val="游ゴシック"/>
        <family val="3"/>
      </rPr>
      <t>熊谷</t>
    </r>
  </si>
  <si>
    <r>
      <rPr>
        <sz val="9.5"/>
        <rFont val="游ゴシック"/>
        <family val="3"/>
      </rPr>
      <t>所沢</t>
    </r>
  </si>
  <si>
    <r>
      <rPr>
        <sz val="9.5"/>
        <rFont val="游ゴシック"/>
        <family val="3"/>
      </rPr>
      <t>さいたま</t>
    </r>
  </si>
  <si>
    <r>
      <rPr>
        <sz val="9.5"/>
        <rFont val="游ゴシック"/>
        <family val="3"/>
      </rPr>
      <t>久喜</t>
    </r>
  </si>
  <si>
    <r>
      <rPr>
        <sz val="9.5"/>
        <rFont val="游ゴシック"/>
        <family val="3"/>
      </rPr>
      <t>寄居</t>
    </r>
  </si>
  <si>
    <r>
      <rPr>
        <sz val="9.5"/>
        <rFont val="游ゴシック"/>
        <family val="3"/>
      </rPr>
      <t>鳩山</t>
    </r>
  </si>
  <si>
    <r>
      <rPr>
        <sz val="9.5"/>
        <rFont val="游ゴシック"/>
        <family val="3"/>
      </rPr>
      <t>秩父</t>
    </r>
  </si>
  <si>
    <r>
      <rPr>
        <sz val="9.5"/>
        <rFont val="游ゴシック"/>
        <family val="3"/>
      </rPr>
      <t>小名浜</t>
    </r>
  </si>
  <si>
    <r>
      <rPr>
        <sz val="9.5"/>
        <rFont val="游ゴシック"/>
        <family val="3"/>
      </rPr>
      <t>福島県</t>
    </r>
  </si>
  <si>
    <r>
      <rPr>
        <sz val="9.5"/>
        <rFont val="游ゴシック"/>
        <family val="3"/>
      </rPr>
      <t>広野</t>
    </r>
  </si>
  <si>
    <r>
      <rPr>
        <sz val="9.5"/>
        <rFont val="游ゴシック"/>
        <family val="3"/>
      </rPr>
      <t>浪江</t>
    </r>
  </si>
  <si>
    <r>
      <rPr>
        <sz val="9.5"/>
        <rFont val="游ゴシック"/>
        <family val="3"/>
      </rPr>
      <t>相馬</t>
    </r>
  </si>
  <si>
    <r>
      <rPr>
        <sz val="9.5"/>
        <rFont val="游ゴシック"/>
        <family val="3"/>
      </rPr>
      <t>福島</t>
    </r>
  </si>
  <si>
    <r>
      <rPr>
        <sz val="9.5"/>
        <rFont val="游ゴシック"/>
        <family val="3"/>
      </rPr>
      <t>郡山</t>
    </r>
  </si>
  <si>
    <r>
      <rPr>
        <sz val="9.5"/>
        <rFont val="游ゴシック"/>
        <family val="3"/>
      </rPr>
      <t>梁川</t>
    </r>
  </si>
  <si>
    <r>
      <rPr>
        <sz val="9.5"/>
        <rFont val="游ゴシック"/>
        <family val="3"/>
      </rPr>
      <t>二本松</t>
    </r>
  </si>
  <si>
    <r>
      <rPr>
        <sz val="9.5"/>
        <rFont val="游ゴシック"/>
        <family val="3"/>
      </rPr>
      <t>石川</t>
    </r>
  </si>
  <si>
    <r>
      <rPr>
        <sz val="9.5"/>
        <rFont val="游ゴシック"/>
        <family val="3"/>
      </rPr>
      <t>白河</t>
    </r>
  </si>
  <si>
    <r>
      <rPr>
        <sz val="9.5"/>
        <rFont val="游ゴシック"/>
        <family val="3"/>
      </rPr>
      <t>東白川</t>
    </r>
  </si>
  <si>
    <r>
      <rPr>
        <sz val="9.5"/>
        <rFont val="游ゴシック"/>
        <family val="3"/>
      </rPr>
      <t>茂庭</t>
    </r>
  </si>
  <si>
    <r>
      <rPr>
        <sz val="9.5"/>
        <rFont val="游ゴシック"/>
        <family val="3"/>
      </rPr>
      <t>西会津</t>
    </r>
  </si>
  <si>
    <r>
      <rPr>
        <sz val="9.5"/>
        <rFont val="游ゴシック"/>
        <family val="3"/>
      </rPr>
      <t>小野新町</t>
    </r>
  </si>
  <si>
    <r>
      <rPr>
        <sz val="9.5"/>
        <rFont val="游ゴシック"/>
        <family val="3"/>
      </rPr>
      <t>船引</t>
    </r>
  </si>
  <si>
    <r>
      <rPr>
        <sz val="9.5"/>
        <rFont val="游ゴシック"/>
        <family val="3"/>
      </rPr>
      <t>若松</t>
    </r>
  </si>
  <si>
    <r>
      <rPr>
        <sz val="9.5"/>
        <rFont val="游ゴシック"/>
        <family val="3"/>
      </rPr>
      <t>喜多方</t>
    </r>
  </si>
  <si>
    <r>
      <rPr>
        <sz val="9.5"/>
        <rFont val="游ゴシック"/>
        <family val="3"/>
      </rPr>
      <t>只見</t>
    </r>
  </si>
  <si>
    <r>
      <rPr>
        <sz val="9.5"/>
        <rFont val="游ゴシック"/>
        <family val="3"/>
      </rPr>
      <t>飯舘</t>
    </r>
  </si>
  <si>
    <r>
      <rPr>
        <sz val="9.5"/>
        <rFont val="游ゴシック"/>
        <family val="3"/>
      </rPr>
      <t>猪苗代</t>
    </r>
  </si>
  <si>
    <r>
      <rPr>
        <sz val="9.5"/>
        <rFont val="游ゴシック"/>
        <family val="3"/>
      </rPr>
      <t>田島</t>
    </r>
  </si>
  <si>
    <r>
      <rPr>
        <sz val="9.5"/>
        <rFont val="游ゴシック"/>
        <family val="3"/>
      </rPr>
      <t>南郷</t>
    </r>
  </si>
  <si>
    <r>
      <rPr>
        <sz val="9.5"/>
        <rFont val="游ゴシック"/>
        <family val="3"/>
      </rPr>
      <t>湯本</t>
    </r>
  </si>
  <si>
    <r>
      <rPr>
        <sz val="9.5"/>
        <rFont val="游ゴシック"/>
        <family val="3"/>
      </rPr>
      <t>桧枝岐</t>
    </r>
  </si>
  <si>
    <r>
      <rPr>
        <sz val="9.5"/>
        <rFont val="游ゴシック"/>
        <family val="3"/>
      </rPr>
      <t>桧原</t>
    </r>
  </si>
  <si>
    <r>
      <rPr>
        <sz val="9.5"/>
        <rFont val="游ゴシック"/>
        <family val="3"/>
      </rPr>
      <t>鷲倉</t>
    </r>
  </si>
  <si>
    <r>
      <rPr>
        <sz val="9.5"/>
        <rFont val="游ゴシック"/>
        <family val="3"/>
      </rPr>
      <t>酒田</t>
    </r>
  </si>
  <si>
    <r>
      <rPr>
        <sz val="9.5"/>
        <rFont val="游ゴシック"/>
        <family val="3"/>
      </rPr>
      <t>山形県</t>
    </r>
  </si>
  <si>
    <r>
      <rPr>
        <sz val="9.5"/>
        <rFont val="游ゴシック"/>
        <family val="3"/>
      </rPr>
      <t>飛島</t>
    </r>
  </si>
  <si>
    <r>
      <rPr>
        <sz val="9.5"/>
        <rFont val="游ゴシック"/>
        <family val="3"/>
      </rPr>
      <t>鶴岡</t>
    </r>
  </si>
  <si>
    <r>
      <rPr>
        <sz val="9.5"/>
        <rFont val="游ゴシック"/>
        <family val="3"/>
      </rPr>
      <t>狩川</t>
    </r>
  </si>
  <si>
    <r>
      <rPr>
        <sz val="9.5"/>
        <rFont val="游ゴシック"/>
        <family val="3"/>
      </rPr>
      <t>小国</t>
    </r>
  </si>
  <si>
    <r>
      <rPr>
        <sz val="9.5"/>
        <rFont val="游ゴシック"/>
        <family val="3"/>
      </rPr>
      <t>山形</t>
    </r>
  </si>
  <si>
    <r>
      <rPr>
        <sz val="9.5"/>
        <rFont val="游ゴシック"/>
        <family val="3"/>
      </rPr>
      <t>米沢</t>
    </r>
  </si>
  <si>
    <r>
      <rPr>
        <sz val="9.5"/>
        <rFont val="游ゴシック"/>
        <family val="3"/>
      </rPr>
      <t>新庄</t>
    </r>
  </si>
  <si>
    <r>
      <rPr>
        <sz val="9.5"/>
        <rFont val="游ゴシック"/>
        <family val="3"/>
      </rPr>
      <t>高畠</t>
    </r>
  </si>
  <si>
    <r>
      <rPr>
        <sz val="9.5"/>
        <rFont val="游ゴシック"/>
        <family val="3"/>
      </rPr>
      <t>長井</t>
    </r>
  </si>
  <si>
    <r>
      <rPr>
        <sz val="9.5"/>
        <rFont val="游ゴシック"/>
        <family val="3"/>
      </rPr>
      <t>差首鍋</t>
    </r>
  </si>
  <si>
    <r>
      <rPr>
        <sz val="9.5"/>
        <rFont val="游ゴシック"/>
        <family val="3"/>
      </rPr>
      <t>尾花沢</t>
    </r>
  </si>
  <si>
    <r>
      <rPr>
        <sz val="9.5"/>
        <rFont val="游ゴシック"/>
        <family val="3"/>
      </rPr>
      <t>左沢</t>
    </r>
  </si>
  <si>
    <r>
      <rPr>
        <sz val="9.5"/>
        <rFont val="游ゴシック"/>
        <family val="3"/>
      </rPr>
      <t>村山</t>
    </r>
  </si>
  <si>
    <r>
      <rPr>
        <sz val="9.5"/>
        <rFont val="游ゴシック"/>
        <family val="3"/>
      </rPr>
      <t>高峰</t>
    </r>
  </si>
  <si>
    <r>
      <rPr>
        <sz val="9.5"/>
        <rFont val="游ゴシック"/>
        <family val="3"/>
      </rPr>
      <t>向町</t>
    </r>
  </si>
  <si>
    <r>
      <rPr>
        <sz val="9.5"/>
        <rFont val="游ゴシック"/>
        <family val="3"/>
      </rPr>
      <t>肘折</t>
    </r>
  </si>
  <si>
    <r>
      <rPr>
        <sz val="9.5"/>
        <rFont val="游ゴシック"/>
        <family val="3"/>
      </rPr>
      <t>大井沢</t>
    </r>
  </si>
  <si>
    <r>
      <rPr>
        <sz val="9.5"/>
        <rFont val="游ゴシック"/>
        <family val="3"/>
      </rPr>
      <t>象潟</t>
    </r>
  </si>
  <si>
    <r>
      <rPr>
        <sz val="9.5"/>
        <rFont val="游ゴシック"/>
        <family val="3"/>
      </rPr>
      <t>秋田県</t>
    </r>
  </si>
  <si>
    <r>
      <rPr>
        <sz val="9.5"/>
        <rFont val="游ゴシック"/>
        <family val="3"/>
      </rPr>
      <t>本荘</t>
    </r>
  </si>
  <si>
    <r>
      <rPr>
        <sz val="9.5"/>
        <rFont val="游ゴシック"/>
        <family val="3"/>
      </rPr>
      <t>八森</t>
    </r>
  </si>
  <si>
    <r>
      <rPr>
        <sz val="9.5"/>
        <rFont val="游ゴシック"/>
        <family val="3"/>
      </rPr>
      <t>秋田</t>
    </r>
  </si>
  <si>
    <r>
      <rPr>
        <sz val="9.5"/>
        <rFont val="游ゴシック"/>
        <family val="3"/>
      </rPr>
      <t>男鹿</t>
    </r>
  </si>
  <si>
    <r>
      <rPr>
        <sz val="9.5"/>
        <rFont val="游ゴシック"/>
        <family val="3"/>
      </rPr>
      <t>能代</t>
    </r>
  </si>
  <si>
    <r>
      <rPr>
        <sz val="9.5"/>
        <rFont val="游ゴシック"/>
        <family val="3"/>
      </rPr>
      <t>矢島</t>
    </r>
  </si>
  <si>
    <r>
      <rPr>
        <sz val="9.5"/>
        <rFont val="游ゴシック"/>
        <family val="3"/>
      </rPr>
      <t>五城目</t>
    </r>
  </si>
  <si>
    <r>
      <rPr>
        <sz val="9.5"/>
        <rFont val="游ゴシック"/>
        <family val="3"/>
      </rPr>
      <t>横手</t>
    </r>
  </si>
  <si>
    <r>
      <rPr>
        <sz val="9.5"/>
        <rFont val="游ゴシック"/>
        <family val="3"/>
      </rPr>
      <t>東由利</t>
    </r>
  </si>
  <si>
    <r>
      <rPr>
        <sz val="9.5"/>
        <rFont val="游ゴシック"/>
        <family val="3"/>
      </rPr>
      <t>大正寺</t>
    </r>
  </si>
  <si>
    <r>
      <rPr>
        <sz val="9.5"/>
        <rFont val="游ゴシック"/>
        <family val="3"/>
      </rPr>
      <t>大曲</t>
    </r>
  </si>
  <si>
    <r>
      <rPr>
        <sz val="9.5"/>
        <rFont val="游ゴシック"/>
        <family val="3"/>
      </rPr>
      <t>角館</t>
    </r>
  </si>
  <si>
    <r>
      <rPr>
        <sz val="9.5"/>
        <rFont val="游ゴシック"/>
        <family val="3"/>
      </rPr>
      <t>岩見三内</t>
    </r>
  </si>
  <si>
    <r>
      <rPr>
        <sz val="9.5"/>
        <rFont val="游ゴシック"/>
        <family val="3"/>
      </rPr>
      <t>阿仁合</t>
    </r>
  </si>
  <si>
    <r>
      <rPr>
        <sz val="9.5"/>
        <rFont val="游ゴシック"/>
        <family val="3"/>
      </rPr>
      <t>鷹巣</t>
    </r>
  </si>
  <si>
    <r>
      <rPr>
        <sz val="9.5"/>
        <rFont val="游ゴシック"/>
        <family val="3"/>
      </rPr>
      <t>湯の岱</t>
    </r>
  </si>
  <si>
    <r>
      <rPr>
        <sz val="9.5"/>
        <rFont val="游ゴシック"/>
        <family val="3"/>
      </rPr>
      <t>大館</t>
    </r>
  </si>
  <si>
    <r>
      <rPr>
        <sz val="9.5"/>
        <rFont val="游ゴシック"/>
        <family val="3"/>
      </rPr>
      <t>湯瀬</t>
    </r>
  </si>
  <si>
    <r>
      <rPr>
        <sz val="9.5"/>
        <rFont val="游ゴシック"/>
        <family val="3"/>
      </rPr>
      <t>田沢湖</t>
    </r>
  </si>
  <si>
    <r>
      <rPr>
        <sz val="9.5"/>
        <rFont val="游ゴシック"/>
        <family val="3"/>
      </rPr>
      <t>鹿角</t>
    </r>
  </si>
  <si>
    <r>
      <rPr>
        <sz val="9.5"/>
        <rFont val="游ゴシック"/>
        <family val="3"/>
      </rPr>
      <t>八幡平</t>
    </r>
  </si>
  <si>
    <r>
      <rPr>
        <sz val="9.5"/>
        <rFont val="游ゴシック"/>
        <family val="3"/>
      </rPr>
      <t>仙台</t>
    </r>
  </si>
  <si>
    <r>
      <rPr>
        <sz val="9.5"/>
        <rFont val="游ゴシック"/>
        <family val="3"/>
      </rPr>
      <t>宮城県</t>
    </r>
  </si>
  <si>
    <r>
      <rPr>
        <sz val="9.5"/>
        <rFont val="游ゴシック"/>
        <family val="3"/>
      </rPr>
      <t>亘理</t>
    </r>
  </si>
  <si>
    <r>
      <rPr>
        <sz val="9.5"/>
        <rFont val="游ゴシック"/>
        <family val="3"/>
      </rPr>
      <t>江ノ島</t>
    </r>
  </si>
  <si>
    <r>
      <rPr>
        <sz val="9.5"/>
        <rFont val="游ゴシック"/>
        <family val="3"/>
      </rPr>
      <t>丸森</t>
    </r>
  </si>
  <si>
    <r>
      <rPr>
        <sz val="9.5"/>
        <rFont val="游ゴシック"/>
        <family val="3"/>
      </rPr>
      <t>石巻</t>
    </r>
  </si>
  <si>
    <r>
      <rPr>
        <sz val="9.5"/>
        <rFont val="游ゴシック"/>
        <family val="3"/>
      </rPr>
      <t>塩釜</t>
    </r>
  </si>
  <si>
    <r>
      <rPr>
        <sz val="9.5"/>
        <rFont val="游ゴシック"/>
        <family val="3"/>
      </rPr>
      <t>志津川</t>
    </r>
  </si>
  <si>
    <r>
      <rPr>
        <sz val="9.5"/>
        <rFont val="游ゴシック"/>
        <family val="3"/>
      </rPr>
      <t>気仙沼</t>
    </r>
  </si>
  <si>
    <r>
      <rPr>
        <sz val="9.5"/>
        <rFont val="游ゴシック"/>
        <family val="3"/>
      </rPr>
      <t>鹿島台</t>
    </r>
  </si>
  <si>
    <r>
      <rPr>
        <sz val="9.5"/>
        <rFont val="游ゴシック"/>
        <family val="3"/>
      </rPr>
      <t>大衡</t>
    </r>
  </si>
  <si>
    <r>
      <rPr>
        <sz val="9.5"/>
        <rFont val="游ゴシック"/>
        <family val="3"/>
      </rPr>
      <t>米山</t>
    </r>
  </si>
  <si>
    <r>
      <rPr>
        <sz val="9.5"/>
        <rFont val="游ゴシック"/>
        <family val="3"/>
      </rPr>
      <t>古川</t>
    </r>
  </si>
  <si>
    <r>
      <rPr>
        <sz val="9.5"/>
        <rFont val="游ゴシック"/>
        <family val="3"/>
      </rPr>
      <t>築館</t>
    </r>
  </si>
  <si>
    <r>
      <rPr>
        <sz val="9.5"/>
        <rFont val="游ゴシック"/>
        <family val="3"/>
      </rPr>
      <t>川渡</t>
    </r>
  </si>
  <si>
    <r>
      <rPr>
        <sz val="9.5"/>
        <rFont val="游ゴシック"/>
        <family val="3"/>
      </rPr>
      <t>新川</t>
    </r>
  </si>
  <si>
    <r>
      <rPr>
        <sz val="9.5"/>
        <rFont val="游ゴシック"/>
        <family val="3"/>
      </rPr>
      <t>駒ノ湯</t>
    </r>
  </si>
  <si>
    <r>
      <rPr>
        <sz val="9.5"/>
        <rFont val="游ゴシック"/>
        <family val="3"/>
      </rPr>
      <t>釜石</t>
    </r>
  </si>
  <si>
    <r>
      <rPr>
        <sz val="9.5"/>
        <rFont val="游ゴシック"/>
        <family val="3"/>
      </rPr>
      <t>岩手県</t>
    </r>
  </si>
  <si>
    <r>
      <rPr>
        <sz val="9.5"/>
        <rFont val="游ゴシック"/>
        <family val="3"/>
      </rPr>
      <t>大船渡</t>
    </r>
  </si>
  <si>
    <r>
      <rPr>
        <sz val="9.5"/>
        <rFont val="游ゴシック"/>
        <family val="3"/>
      </rPr>
      <t>山田</t>
    </r>
  </si>
  <si>
    <r>
      <rPr>
        <sz val="9.5"/>
        <rFont val="游ゴシック"/>
        <family val="3"/>
      </rPr>
      <t>宮古</t>
    </r>
  </si>
  <si>
    <r>
      <rPr>
        <sz val="9.5"/>
        <rFont val="游ゴシック"/>
        <family val="3"/>
      </rPr>
      <t>一関</t>
    </r>
  </si>
  <si>
    <r>
      <rPr>
        <sz val="9.5"/>
        <rFont val="游ゴシック"/>
        <family val="3"/>
      </rPr>
      <t>住田</t>
    </r>
  </si>
  <si>
    <r>
      <rPr>
        <sz val="9.5"/>
        <rFont val="游ゴシック"/>
        <family val="3"/>
      </rPr>
      <t>北上</t>
    </r>
  </si>
  <si>
    <r>
      <rPr>
        <sz val="9.5"/>
        <rFont val="游ゴシック"/>
        <family val="3"/>
      </rPr>
      <t>千厩</t>
    </r>
  </si>
  <si>
    <r>
      <rPr>
        <sz val="9.5"/>
        <rFont val="游ゴシック"/>
        <family val="3"/>
      </rPr>
      <t>江刺</t>
    </r>
  </si>
  <si>
    <r>
      <rPr>
        <sz val="9.5"/>
        <rFont val="游ゴシック"/>
        <family val="3"/>
      </rPr>
      <t>久慈</t>
    </r>
  </si>
  <si>
    <r>
      <rPr>
        <sz val="9.5"/>
        <rFont val="游ゴシック"/>
        <family val="3"/>
      </rPr>
      <t>小本</t>
    </r>
  </si>
  <si>
    <r>
      <rPr>
        <sz val="9.5"/>
        <rFont val="游ゴシック"/>
        <family val="3"/>
      </rPr>
      <t>岩泉</t>
    </r>
  </si>
  <si>
    <r>
      <rPr>
        <sz val="9.5"/>
        <rFont val="游ゴシック"/>
        <family val="3"/>
      </rPr>
      <t>普代</t>
    </r>
  </si>
  <si>
    <r>
      <rPr>
        <sz val="9.5"/>
        <rFont val="游ゴシック"/>
        <family val="3"/>
      </rPr>
      <t>種市</t>
    </r>
  </si>
  <si>
    <r>
      <rPr>
        <sz val="9.5"/>
        <rFont val="游ゴシック"/>
        <family val="3"/>
      </rPr>
      <t>若柳</t>
    </r>
  </si>
  <si>
    <r>
      <rPr>
        <sz val="9.5"/>
        <rFont val="游ゴシック"/>
        <family val="3"/>
      </rPr>
      <t>川井</t>
    </r>
  </si>
  <si>
    <r>
      <rPr>
        <sz val="9.5"/>
        <rFont val="游ゴシック"/>
        <family val="3"/>
      </rPr>
      <t>盛岡</t>
    </r>
  </si>
  <si>
    <r>
      <rPr>
        <sz val="9.5"/>
        <rFont val="游ゴシック"/>
        <family val="3"/>
      </rPr>
      <t>大迫</t>
    </r>
  </si>
  <si>
    <r>
      <rPr>
        <sz val="9.5"/>
        <rFont val="游ゴシック"/>
        <family val="3"/>
      </rPr>
      <t>紫波</t>
    </r>
  </si>
  <si>
    <r>
      <rPr>
        <sz val="9.5"/>
        <rFont val="游ゴシック"/>
        <family val="3"/>
      </rPr>
      <t>遠野</t>
    </r>
  </si>
  <si>
    <r>
      <rPr>
        <sz val="9.5"/>
        <rFont val="游ゴシック"/>
        <family val="3"/>
      </rPr>
      <t>二戸</t>
    </r>
  </si>
  <si>
    <r>
      <rPr>
        <sz val="9.5"/>
        <rFont val="游ゴシック"/>
        <family val="3"/>
      </rPr>
      <t>軽米</t>
    </r>
  </si>
  <si>
    <r>
      <rPr>
        <sz val="9.5"/>
        <rFont val="游ゴシック"/>
        <family val="3"/>
      </rPr>
      <t>好摩</t>
    </r>
  </si>
  <si>
    <r>
      <rPr>
        <sz val="9.5"/>
        <rFont val="游ゴシック"/>
        <family val="3"/>
      </rPr>
      <t>湯田</t>
    </r>
  </si>
  <si>
    <r>
      <rPr>
        <sz val="9.5"/>
        <rFont val="游ゴシック"/>
        <family val="3"/>
      </rPr>
      <t>雫石</t>
    </r>
  </si>
  <si>
    <r>
      <rPr>
        <sz val="9.5"/>
        <rFont val="游ゴシック"/>
        <family val="3"/>
      </rPr>
      <t>岩手松尾</t>
    </r>
  </si>
  <si>
    <r>
      <rPr>
        <sz val="9.5"/>
        <rFont val="游ゴシック"/>
        <family val="3"/>
      </rPr>
      <t>沢内</t>
    </r>
  </si>
  <si>
    <r>
      <rPr>
        <sz val="9.5"/>
        <rFont val="游ゴシック"/>
        <family val="3"/>
      </rPr>
      <t>荒屋</t>
    </r>
  </si>
  <si>
    <r>
      <rPr>
        <sz val="9.5"/>
        <rFont val="游ゴシック"/>
        <family val="3"/>
      </rPr>
      <t>葛巻</t>
    </r>
  </si>
  <si>
    <r>
      <rPr>
        <sz val="9.5"/>
        <rFont val="游ゴシック"/>
        <family val="3"/>
      </rPr>
      <t>奥中山</t>
    </r>
  </si>
  <si>
    <r>
      <rPr>
        <sz val="9.5"/>
        <rFont val="游ゴシック"/>
        <family val="3"/>
      </rPr>
      <t>藪川</t>
    </r>
  </si>
  <si>
    <r>
      <rPr>
        <sz val="9.5"/>
        <rFont val="游ゴシック"/>
        <family val="3"/>
      </rPr>
      <t>深浦</t>
    </r>
  </si>
  <si>
    <r>
      <rPr>
        <sz val="9.5"/>
        <rFont val="游ゴシック"/>
        <family val="3"/>
      </rPr>
      <t>青森県</t>
    </r>
  </si>
  <si>
    <r>
      <rPr>
        <sz val="9.5"/>
        <rFont val="游ゴシック"/>
        <family val="3"/>
      </rPr>
      <t>八戸</t>
    </r>
  </si>
  <si>
    <r>
      <rPr>
        <sz val="9.5"/>
        <rFont val="游ゴシック"/>
        <family val="3"/>
      </rPr>
      <t>大間</t>
    </r>
  </si>
  <si>
    <r>
      <rPr>
        <sz val="9.5"/>
        <rFont val="游ゴシック"/>
        <family val="3"/>
      </rPr>
      <t>市浦</t>
    </r>
  </si>
  <si>
    <r>
      <rPr>
        <sz val="9.5"/>
        <rFont val="游ゴシック"/>
        <family val="3"/>
      </rPr>
      <t>脇野沢</t>
    </r>
  </si>
  <si>
    <r>
      <rPr>
        <sz val="9.5"/>
        <rFont val="游ゴシック"/>
        <family val="3"/>
      </rPr>
      <t>三沢</t>
    </r>
  </si>
  <si>
    <r>
      <rPr>
        <sz val="9.5"/>
        <rFont val="游ゴシック"/>
        <family val="3"/>
      </rPr>
      <t>今別</t>
    </r>
  </si>
  <si>
    <r>
      <rPr>
        <sz val="9.5"/>
        <rFont val="游ゴシック"/>
        <family val="3"/>
      </rPr>
      <t>青森</t>
    </r>
  </si>
  <si>
    <r>
      <rPr>
        <sz val="9.5"/>
        <rFont val="游ゴシック"/>
        <family val="3"/>
      </rPr>
      <t>五所川原</t>
    </r>
  </si>
  <si>
    <r>
      <rPr>
        <sz val="9.5"/>
        <rFont val="游ゴシック"/>
        <family val="3"/>
      </rPr>
      <t>むつ</t>
    </r>
  </si>
  <si>
    <r>
      <rPr>
        <sz val="9.5"/>
        <rFont val="游ゴシック"/>
        <family val="3"/>
      </rPr>
      <t>弘前</t>
    </r>
  </si>
  <si>
    <r>
      <rPr>
        <sz val="9.5"/>
        <rFont val="游ゴシック"/>
        <family val="3"/>
      </rPr>
      <t>小田野沢</t>
    </r>
  </si>
  <si>
    <r>
      <rPr>
        <sz val="9.5"/>
        <rFont val="游ゴシック"/>
        <family val="3"/>
      </rPr>
      <t>黒石</t>
    </r>
  </si>
  <si>
    <r>
      <rPr>
        <sz val="9.5"/>
        <rFont val="游ゴシック"/>
        <family val="3"/>
      </rPr>
      <t>蟹田</t>
    </r>
  </si>
  <si>
    <r>
      <rPr>
        <sz val="9.5"/>
        <rFont val="游ゴシック"/>
        <family val="3"/>
      </rPr>
      <t>十和田</t>
    </r>
  </si>
  <si>
    <r>
      <rPr>
        <sz val="9.5"/>
        <rFont val="游ゴシック"/>
        <family val="3"/>
      </rPr>
      <t>野辺地</t>
    </r>
  </si>
  <si>
    <r>
      <rPr>
        <sz val="9.5"/>
        <rFont val="游ゴシック"/>
        <family val="3"/>
      </rPr>
      <t>三戸</t>
    </r>
  </si>
  <si>
    <r>
      <rPr>
        <sz val="9.5"/>
        <rFont val="游ゴシック"/>
        <family val="3"/>
      </rPr>
      <t>休屋</t>
    </r>
  </si>
  <si>
    <r>
      <rPr>
        <sz val="9.5"/>
        <rFont val="游ゴシック"/>
        <family val="3"/>
      </rPr>
      <t>酸ケ湯</t>
    </r>
  </si>
  <si>
    <r>
      <rPr>
        <sz val="9.5"/>
        <rFont val="游ゴシック"/>
        <family val="3"/>
      </rPr>
      <t>松前</t>
    </r>
  </si>
  <si>
    <r>
      <rPr>
        <sz val="9.5"/>
        <rFont val="游ゴシック"/>
        <family val="3"/>
      </rPr>
      <t>北海道</t>
    </r>
  </si>
  <si>
    <r>
      <rPr>
        <sz val="9.5"/>
        <rFont val="游ゴシック"/>
        <family val="3"/>
      </rPr>
      <t>奥尻</t>
    </r>
  </si>
  <si>
    <r>
      <rPr>
        <sz val="9.5"/>
        <rFont val="游ゴシック"/>
        <family val="3"/>
      </rPr>
      <t>江差</t>
    </r>
  </si>
  <si>
    <r>
      <rPr>
        <sz val="9.5"/>
        <rFont val="游ゴシック"/>
        <family val="3"/>
      </rPr>
      <t>せたな</t>
    </r>
  </si>
  <si>
    <r>
      <rPr>
        <sz val="9.5"/>
        <rFont val="游ゴシック"/>
        <family val="3"/>
      </rPr>
      <t>神恵内</t>
    </r>
  </si>
  <si>
    <r>
      <rPr>
        <sz val="9.5"/>
        <rFont val="游ゴシック"/>
        <family val="3"/>
      </rPr>
      <t>熊石</t>
    </r>
  </si>
  <si>
    <r>
      <rPr>
        <sz val="9.5"/>
        <rFont val="游ゴシック"/>
        <family val="3"/>
      </rPr>
      <t>木古内</t>
    </r>
  </si>
  <si>
    <r>
      <rPr>
        <sz val="9.5"/>
        <rFont val="游ゴシック"/>
        <family val="3"/>
      </rPr>
      <t>寿都</t>
    </r>
  </si>
  <si>
    <r>
      <rPr>
        <sz val="9.5"/>
        <rFont val="游ゴシック"/>
        <family val="3"/>
      </rPr>
      <t>函館</t>
    </r>
  </si>
  <si>
    <r>
      <rPr>
        <sz val="9.5"/>
        <rFont val="游ゴシック"/>
        <family val="3"/>
      </rPr>
      <t>札幌</t>
    </r>
  </si>
  <si>
    <r>
      <rPr>
        <sz val="9.5"/>
        <rFont val="游ゴシック"/>
        <family val="3"/>
      </rPr>
      <t>えりも岬</t>
    </r>
  </si>
  <si>
    <r>
      <rPr>
        <sz val="9.5"/>
        <rFont val="游ゴシック"/>
        <family val="3"/>
      </rPr>
      <t>室蘭</t>
    </r>
  </si>
  <si>
    <r>
      <rPr>
        <sz val="9.5"/>
        <rFont val="游ゴシック"/>
        <family val="3"/>
      </rPr>
      <t>川汲</t>
    </r>
  </si>
  <si>
    <r>
      <rPr>
        <sz val="9.5"/>
        <rFont val="游ゴシック"/>
        <family val="3"/>
      </rPr>
      <t>八雲</t>
    </r>
  </si>
  <si>
    <r>
      <rPr>
        <sz val="9.5"/>
        <rFont val="游ゴシック"/>
        <family val="3"/>
      </rPr>
      <t>浦河</t>
    </r>
  </si>
  <si>
    <r>
      <rPr>
        <sz val="9.5"/>
        <rFont val="游ゴシック"/>
        <family val="3"/>
      </rPr>
      <t>静内</t>
    </r>
  </si>
  <si>
    <r>
      <rPr>
        <sz val="9.5"/>
        <rFont val="游ゴシック"/>
        <family val="3"/>
      </rPr>
      <t>鶉</t>
    </r>
  </si>
  <si>
    <r>
      <rPr>
        <sz val="9.5"/>
        <rFont val="游ゴシック"/>
        <family val="3"/>
      </rPr>
      <t>小樽</t>
    </r>
  </si>
  <si>
    <r>
      <rPr>
        <sz val="9.5"/>
        <rFont val="游ゴシック"/>
        <family val="3"/>
      </rPr>
      <t>岩内</t>
    </r>
  </si>
  <si>
    <r>
      <rPr>
        <sz val="9.5"/>
        <rFont val="游ゴシック"/>
        <family val="3"/>
      </rPr>
      <t>浜益</t>
    </r>
  </si>
  <si>
    <r>
      <rPr>
        <sz val="9.5"/>
        <rFont val="游ゴシック"/>
        <family val="3"/>
      </rPr>
      <t>焼尻</t>
    </r>
  </si>
  <si>
    <r>
      <rPr>
        <sz val="9.5"/>
        <rFont val="游ゴシック"/>
        <family val="3"/>
      </rPr>
      <t>今金</t>
    </r>
  </si>
  <si>
    <r>
      <rPr>
        <sz val="9.5"/>
        <rFont val="游ゴシック"/>
        <family val="3"/>
      </rPr>
      <t>森</t>
    </r>
  </si>
  <si>
    <r>
      <rPr>
        <sz val="9.5"/>
        <rFont val="游ゴシック"/>
        <family val="3"/>
      </rPr>
      <t>伊達</t>
    </r>
  </si>
  <si>
    <r>
      <rPr>
        <sz val="9.5"/>
        <rFont val="游ゴシック"/>
        <family val="3"/>
      </rPr>
      <t>大岸</t>
    </r>
  </si>
  <si>
    <r>
      <rPr>
        <sz val="9.5"/>
        <rFont val="游ゴシック"/>
        <family val="3"/>
      </rPr>
      <t>増毛</t>
    </r>
  </si>
  <si>
    <r>
      <rPr>
        <sz val="9.5"/>
        <rFont val="游ゴシック"/>
        <family val="3"/>
      </rPr>
      <t>根室</t>
    </r>
  </si>
  <si>
    <r>
      <rPr>
        <sz val="9.5"/>
        <rFont val="游ゴシック"/>
        <family val="3"/>
      </rPr>
      <t>黒松内</t>
    </r>
  </si>
  <si>
    <r>
      <rPr>
        <sz val="9.5"/>
        <rFont val="游ゴシック"/>
        <family val="3"/>
      </rPr>
      <t>厚田</t>
    </r>
  </si>
  <si>
    <r>
      <rPr>
        <sz val="9.5"/>
        <rFont val="游ゴシック"/>
        <family val="3"/>
      </rPr>
      <t>知方学</t>
    </r>
  </si>
  <si>
    <r>
      <rPr>
        <sz val="9.5"/>
        <rFont val="游ゴシック"/>
        <family val="3"/>
      </rPr>
      <t>苫小牧</t>
    </r>
  </si>
  <si>
    <r>
      <rPr>
        <sz val="9.5"/>
        <rFont val="游ゴシック"/>
        <family val="3"/>
      </rPr>
      <t>白老</t>
    </r>
  </si>
  <si>
    <r>
      <rPr>
        <sz val="9.5"/>
        <rFont val="游ゴシック"/>
        <family val="3"/>
      </rPr>
      <t>納沙布</t>
    </r>
  </si>
  <si>
    <r>
      <rPr>
        <sz val="9.5"/>
        <rFont val="游ゴシック"/>
        <family val="3"/>
      </rPr>
      <t>長万部</t>
    </r>
  </si>
  <si>
    <r>
      <rPr>
        <sz val="9.5"/>
        <rFont val="游ゴシック"/>
        <family val="3"/>
      </rPr>
      <t>釧路</t>
    </r>
  </si>
  <si>
    <r>
      <rPr>
        <sz val="9.5"/>
        <rFont val="游ゴシック"/>
        <family val="3"/>
      </rPr>
      <t>留萌</t>
    </r>
  </si>
  <si>
    <r>
      <rPr>
        <sz val="9.5"/>
        <rFont val="游ゴシック"/>
        <family val="3"/>
      </rPr>
      <t>沓形</t>
    </r>
  </si>
  <si>
    <r>
      <rPr>
        <sz val="9.5"/>
        <rFont val="游ゴシック"/>
        <family val="3"/>
      </rPr>
      <t>石狩</t>
    </r>
  </si>
  <si>
    <r>
      <rPr>
        <sz val="9.5"/>
        <rFont val="游ゴシック"/>
        <family val="3"/>
      </rPr>
      <t>登別</t>
    </r>
  </si>
  <si>
    <r>
      <rPr>
        <sz val="9.5"/>
        <rFont val="游ゴシック"/>
        <family val="3"/>
      </rPr>
      <t>羅臼</t>
    </r>
  </si>
  <si>
    <r>
      <rPr>
        <sz val="9.5"/>
        <rFont val="游ゴシック"/>
        <family val="3"/>
      </rPr>
      <t>余市</t>
    </r>
  </si>
  <si>
    <r>
      <rPr>
        <sz val="9.5"/>
        <rFont val="游ゴシック"/>
        <family val="3"/>
      </rPr>
      <t>美国</t>
    </r>
  </si>
  <si>
    <r>
      <rPr>
        <sz val="9.5"/>
        <rFont val="游ゴシック"/>
        <family val="3"/>
      </rPr>
      <t>羽幌</t>
    </r>
  </si>
  <si>
    <r>
      <rPr>
        <sz val="9.5"/>
        <rFont val="游ゴシック"/>
        <family val="3"/>
      </rPr>
      <t>広尾</t>
    </r>
  </si>
  <si>
    <r>
      <rPr>
        <sz val="9.5"/>
        <rFont val="游ゴシック"/>
        <family val="3"/>
      </rPr>
      <t>稚内</t>
    </r>
  </si>
  <si>
    <r>
      <rPr>
        <sz val="9.5"/>
        <rFont val="游ゴシック"/>
        <family val="3"/>
      </rPr>
      <t>三石</t>
    </r>
  </si>
  <si>
    <r>
      <rPr>
        <sz val="9.5"/>
        <rFont val="游ゴシック"/>
        <family val="3"/>
      </rPr>
      <t>蘭越</t>
    </r>
  </si>
  <si>
    <r>
      <rPr>
        <sz val="9.5"/>
        <rFont val="游ゴシック"/>
        <family val="3"/>
      </rPr>
      <t>初山別</t>
    </r>
  </si>
  <si>
    <r>
      <rPr>
        <sz val="9.5"/>
        <rFont val="游ゴシック"/>
        <family val="3"/>
      </rPr>
      <t>日高門別</t>
    </r>
  </si>
  <si>
    <r>
      <rPr>
        <sz val="9.5"/>
        <rFont val="游ゴシック"/>
        <family val="3"/>
      </rPr>
      <t>宗谷岬</t>
    </r>
  </si>
  <si>
    <r>
      <rPr>
        <sz val="9.5"/>
        <rFont val="游ゴシック"/>
        <family val="3"/>
      </rPr>
      <t>網走</t>
    </r>
  </si>
  <si>
    <r>
      <rPr>
        <sz val="9.5"/>
        <rFont val="游ゴシック"/>
        <family val="3"/>
      </rPr>
      <t>支笏湖畔</t>
    </r>
  </si>
  <si>
    <r>
      <rPr>
        <sz val="9.5"/>
        <rFont val="游ゴシック"/>
        <family val="3"/>
      </rPr>
      <t>森野</t>
    </r>
  </si>
  <si>
    <r>
      <rPr>
        <sz val="9.5"/>
        <rFont val="游ゴシック"/>
        <family val="3"/>
      </rPr>
      <t>岩見沢</t>
    </r>
  </si>
  <si>
    <r>
      <rPr>
        <sz val="9.5"/>
        <rFont val="游ゴシック"/>
        <family val="3"/>
      </rPr>
      <t>天塩</t>
    </r>
  </si>
  <si>
    <r>
      <rPr>
        <sz val="9.5"/>
        <rFont val="游ゴシック"/>
        <family val="3"/>
      </rPr>
      <t>榊町</t>
    </r>
  </si>
  <si>
    <r>
      <rPr>
        <sz val="9.5"/>
        <rFont val="游ゴシック"/>
        <family val="3"/>
      </rPr>
      <t>紋別</t>
    </r>
  </si>
  <si>
    <r>
      <rPr>
        <sz val="9.5"/>
        <rFont val="游ゴシック"/>
        <family val="3"/>
      </rPr>
      <t>倶知安</t>
    </r>
  </si>
  <si>
    <r>
      <rPr>
        <sz val="9.5"/>
        <rFont val="游ゴシック"/>
        <family val="3"/>
      </rPr>
      <t>芦別</t>
    </r>
  </si>
  <si>
    <r>
      <rPr>
        <sz val="9.5"/>
        <rFont val="游ゴシック"/>
        <family val="3"/>
      </rPr>
      <t>遠別</t>
    </r>
  </si>
  <si>
    <r>
      <rPr>
        <sz val="9.5"/>
        <rFont val="游ゴシック"/>
        <family val="3"/>
      </rPr>
      <t>北見枝幸</t>
    </r>
  </si>
  <si>
    <r>
      <rPr>
        <sz val="9.5"/>
        <rFont val="游ゴシック"/>
        <family val="3"/>
      </rPr>
      <t>豊富</t>
    </r>
  </si>
  <si>
    <r>
      <rPr>
        <sz val="9.5"/>
        <rFont val="游ゴシック"/>
        <family val="3"/>
      </rPr>
      <t>江別</t>
    </r>
  </si>
  <si>
    <r>
      <rPr>
        <sz val="9.5"/>
        <rFont val="游ゴシック"/>
        <family val="3"/>
      </rPr>
      <t>浦幌</t>
    </r>
  </si>
  <si>
    <r>
      <rPr>
        <sz val="9.5"/>
        <rFont val="游ゴシック"/>
        <family val="3"/>
      </rPr>
      <t>月形</t>
    </r>
  </si>
  <si>
    <r>
      <rPr>
        <sz val="9.5"/>
        <rFont val="游ゴシック"/>
        <family val="3"/>
      </rPr>
      <t>中杵臼</t>
    </r>
  </si>
  <si>
    <r>
      <rPr>
        <sz val="9.5"/>
        <rFont val="游ゴシック"/>
        <family val="3"/>
      </rPr>
      <t>鵡川</t>
    </r>
  </si>
  <si>
    <r>
      <rPr>
        <sz val="9.5"/>
        <rFont val="游ゴシック"/>
        <family val="3"/>
      </rPr>
      <t>新得</t>
    </r>
  </si>
  <si>
    <r>
      <rPr>
        <sz val="9.5"/>
        <rFont val="游ゴシック"/>
        <family val="3"/>
      </rPr>
      <t>長沼</t>
    </r>
  </si>
  <si>
    <r>
      <rPr>
        <sz val="9.5"/>
        <rFont val="游ゴシック"/>
        <family val="3"/>
      </rPr>
      <t>浜頓別</t>
    </r>
  </si>
  <si>
    <r>
      <rPr>
        <sz val="9.5"/>
        <rFont val="游ゴシック"/>
        <family val="3"/>
      </rPr>
      <t>厚真</t>
    </r>
  </si>
  <si>
    <r>
      <rPr>
        <sz val="9.5"/>
        <rFont val="游ゴシック"/>
        <family val="3"/>
      </rPr>
      <t>太田</t>
    </r>
  </si>
  <si>
    <r>
      <rPr>
        <sz val="9.5"/>
        <rFont val="游ゴシック"/>
        <family val="3"/>
      </rPr>
      <t>宇登呂</t>
    </r>
  </si>
  <si>
    <r>
      <rPr>
        <sz val="9.5"/>
        <rFont val="游ゴシック"/>
        <family val="3"/>
      </rPr>
      <t>新篠津</t>
    </r>
  </si>
  <si>
    <r>
      <rPr>
        <sz val="9.5"/>
        <rFont val="游ゴシック"/>
        <family val="3"/>
      </rPr>
      <t>雄武</t>
    </r>
  </si>
  <si>
    <r>
      <rPr>
        <sz val="9.5"/>
        <rFont val="游ゴシック"/>
        <family val="3"/>
      </rPr>
      <t>鶴居</t>
    </r>
  </si>
  <si>
    <r>
      <rPr>
        <sz val="9.5"/>
        <rFont val="游ゴシック"/>
        <family val="3"/>
      </rPr>
      <t>恵庭島松</t>
    </r>
  </si>
  <si>
    <r>
      <rPr>
        <sz val="9.5"/>
        <rFont val="游ゴシック"/>
        <family val="3"/>
      </rPr>
      <t>幌糠</t>
    </r>
  </si>
  <si>
    <r>
      <rPr>
        <sz val="9.5"/>
        <rFont val="游ゴシック"/>
        <family val="3"/>
      </rPr>
      <t>美唄</t>
    </r>
  </si>
  <si>
    <r>
      <rPr>
        <sz val="9.5"/>
        <rFont val="游ゴシック"/>
        <family val="3"/>
      </rPr>
      <t>滝川</t>
    </r>
  </si>
  <si>
    <r>
      <rPr>
        <sz val="9.5"/>
        <rFont val="游ゴシック"/>
        <family val="3"/>
      </rPr>
      <t>夕張</t>
    </r>
  </si>
  <si>
    <r>
      <rPr>
        <sz val="9.5"/>
        <rFont val="游ゴシック"/>
        <family val="3"/>
      </rPr>
      <t>新和</t>
    </r>
  </si>
  <si>
    <r>
      <rPr>
        <sz val="9.5"/>
        <rFont val="游ゴシック"/>
        <family val="3"/>
      </rPr>
      <t>喜茂別</t>
    </r>
  </si>
  <si>
    <r>
      <rPr>
        <sz val="9.5"/>
        <rFont val="游ゴシック"/>
        <family val="3"/>
      </rPr>
      <t>鹿追</t>
    </r>
  </si>
  <si>
    <r>
      <rPr>
        <sz val="9.5"/>
        <rFont val="游ゴシック"/>
        <family val="3"/>
      </rPr>
      <t>沼川</t>
    </r>
  </si>
  <si>
    <r>
      <rPr>
        <sz val="9.5"/>
        <rFont val="游ゴシック"/>
        <family val="3"/>
      </rPr>
      <t>湧別</t>
    </r>
  </si>
  <si>
    <r>
      <rPr>
        <sz val="9.5"/>
        <rFont val="游ゴシック"/>
        <family val="3"/>
      </rPr>
      <t>空知吉野</t>
    </r>
  </si>
  <si>
    <r>
      <rPr>
        <sz val="9.5"/>
        <rFont val="游ゴシック"/>
        <family val="3"/>
      </rPr>
      <t>石狩沼田</t>
    </r>
  </si>
  <si>
    <r>
      <rPr>
        <sz val="9.5"/>
        <rFont val="游ゴシック"/>
        <family val="3"/>
      </rPr>
      <t>日高</t>
    </r>
  </si>
  <si>
    <r>
      <rPr>
        <sz val="9.5"/>
        <rFont val="游ゴシック"/>
        <family val="3"/>
      </rPr>
      <t>旭川</t>
    </r>
  </si>
  <si>
    <r>
      <rPr>
        <sz val="9.5"/>
        <rFont val="游ゴシック"/>
        <family val="3"/>
      </rPr>
      <t>穂別</t>
    </r>
  </si>
  <si>
    <r>
      <rPr>
        <sz val="9.5"/>
        <rFont val="游ゴシック"/>
        <family val="3"/>
      </rPr>
      <t>帯広</t>
    </r>
  </si>
  <si>
    <r>
      <rPr>
        <sz val="9.5"/>
        <rFont val="游ゴシック"/>
        <family val="3"/>
      </rPr>
      <t>達布</t>
    </r>
  </si>
  <si>
    <r>
      <rPr>
        <sz val="9.5"/>
        <rFont val="游ゴシック"/>
        <family val="3"/>
      </rPr>
      <t>斜里</t>
    </r>
  </si>
  <si>
    <r>
      <rPr>
        <sz val="9.5"/>
        <rFont val="游ゴシック"/>
        <family val="3"/>
      </rPr>
      <t>上富良野</t>
    </r>
  </si>
  <si>
    <r>
      <rPr>
        <sz val="9.5"/>
        <rFont val="游ゴシック"/>
        <family val="3"/>
      </rPr>
      <t>中川</t>
    </r>
  </si>
  <si>
    <r>
      <rPr>
        <sz val="9.5"/>
        <rFont val="游ゴシック"/>
        <family val="3"/>
      </rPr>
      <t>常呂</t>
    </r>
  </si>
  <si>
    <r>
      <rPr>
        <sz val="9.5"/>
        <rFont val="游ゴシック"/>
        <family val="3"/>
      </rPr>
      <t>小清水</t>
    </r>
  </si>
  <si>
    <r>
      <rPr>
        <sz val="9.5"/>
        <rFont val="游ゴシック"/>
        <family val="3"/>
      </rPr>
      <t>深川</t>
    </r>
  </si>
  <si>
    <r>
      <rPr>
        <sz val="9.5"/>
        <rFont val="游ゴシック"/>
        <family val="3"/>
      </rPr>
      <t>美深</t>
    </r>
  </si>
  <si>
    <r>
      <rPr>
        <sz val="9.5"/>
        <rFont val="游ゴシック"/>
        <family val="3"/>
      </rPr>
      <t>志比内</t>
    </r>
  </si>
  <si>
    <r>
      <rPr>
        <sz val="9.5"/>
        <rFont val="游ゴシック"/>
        <family val="3"/>
      </rPr>
      <t>富良野</t>
    </r>
  </si>
  <si>
    <r>
      <rPr>
        <sz val="9.5"/>
        <rFont val="游ゴシック"/>
        <family val="3"/>
      </rPr>
      <t>比布</t>
    </r>
  </si>
  <si>
    <r>
      <rPr>
        <sz val="9.5"/>
        <rFont val="游ゴシック"/>
        <family val="3"/>
      </rPr>
      <t>和寒</t>
    </r>
  </si>
  <si>
    <r>
      <rPr>
        <sz val="9.5"/>
        <rFont val="游ゴシック"/>
        <family val="3"/>
      </rPr>
      <t>朝日</t>
    </r>
  </si>
  <si>
    <r>
      <rPr>
        <sz val="9.5"/>
        <rFont val="游ゴシック"/>
        <family val="3"/>
      </rPr>
      <t>芽室</t>
    </r>
  </si>
  <si>
    <r>
      <rPr>
        <sz val="9.5"/>
        <rFont val="游ゴシック"/>
        <family val="3"/>
      </rPr>
      <t>東川</t>
    </r>
  </si>
  <si>
    <r>
      <rPr>
        <sz val="9.5"/>
        <rFont val="游ゴシック"/>
        <family val="3"/>
      </rPr>
      <t>本別</t>
    </r>
  </si>
  <si>
    <r>
      <rPr>
        <sz val="9.5"/>
        <rFont val="游ゴシック"/>
        <family val="3"/>
      </rPr>
      <t>北見</t>
    </r>
  </si>
  <si>
    <r>
      <rPr>
        <sz val="9.5"/>
        <rFont val="游ゴシック"/>
        <family val="3"/>
      </rPr>
      <t>駒場</t>
    </r>
  </si>
  <si>
    <r>
      <rPr>
        <sz val="9.5"/>
        <rFont val="游ゴシック"/>
        <family val="3"/>
      </rPr>
      <t>足寄</t>
    </r>
  </si>
  <si>
    <r>
      <rPr>
        <sz val="9.5"/>
        <rFont val="游ゴシック"/>
        <family val="3"/>
      </rPr>
      <t>士別</t>
    </r>
  </si>
  <si>
    <r>
      <rPr>
        <sz val="9.5"/>
        <rFont val="游ゴシック"/>
        <family val="3"/>
      </rPr>
      <t>浜鬼志別</t>
    </r>
  </si>
  <si>
    <r>
      <rPr>
        <sz val="9.5"/>
        <rFont val="游ゴシック"/>
        <family val="3"/>
      </rPr>
      <t>白糠</t>
    </r>
  </si>
  <si>
    <r>
      <rPr>
        <sz val="9.5"/>
        <rFont val="游ゴシック"/>
        <family val="3"/>
      </rPr>
      <t>標津</t>
    </r>
  </si>
  <si>
    <r>
      <rPr>
        <sz val="9.5"/>
        <rFont val="游ゴシック"/>
        <family val="3"/>
      </rPr>
      <t>厚床</t>
    </r>
  </si>
  <si>
    <r>
      <rPr>
        <sz val="9.5"/>
        <rFont val="游ゴシック"/>
        <family val="3"/>
      </rPr>
      <t>大滝</t>
    </r>
  </si>
  <si>
    <r>
      <rPr>
        <sz val="9.5"/>
        <rFont val="游ゴシック"/>
        <family val="3"/>
      </rPr>
      <t>別海</t>
    </r>
  </si>
  <si>
    <r>
      <rPr>
        <sz val="9.5"/>
        <rFont val="游ゴシック"/>
        <family val="3"/>
      </rPr>
      <t>真狩</t>
    </r>
  </si>
  <si>
    <r>
      <rPr>
        <sz val="9.5"/>
        <rFont val="游ゴシック"/>
        <family val="3"/>
      </rPr>
      <t>中標津</t>
    </r>
  </si>
  <si>
    <r>
      <rPr>
        <sz val="9.5"/>
        <rFont val="游ゴシック"/>
        <family val="3"/>
      </rPr>
      <t>興部</t>
    </r>
  </si>
  <si>
    <r>
      <rPr>
        <sz val="9.5"/>
        <rFont val="游ゴシック"/>
        <family val="3"/>
      </rPr>
      <t>弟子屈</t>
    </r>
  </si>
  <si>
    <r>
      <rPr>
        <sz val="9.5"/>
        <rFont val="游ゴシック"/>
        <family val="3"/>
      </rPr>
      <t>白滝</t>
    </r>
  </si>
  <si>
    <r>
      <rPr>
        <sz val="9.5"/>
        <rFont val="游ゴシック"/>
        <family val="3"/>
      </rPr>
      <t>中徹別</t>
    </r>
  </si>
  <si>
    <r>
      <rPr>
        <sz val="9.5"/>
        <rFont val="游ゴシック"/>
        <family val="3"/>
      </rPr>
      <t>標茶</t>
    </r>
  </si>
  <si>
    <r>
      <rPr>
        <sz val="9.5"/>
        <rFont val="游ゴシック"/>
        <family val="3"/>
      </rPr>
      <t>上士幌</t>
    </r>
  </si>
  <si>
    <r>
      <rPr>
        <sz val="9.5"/>
        <rFont val="游ゴシック"/>
        <family val="3"/>
      </rPr>
      <t>遠軽</t>
    </r>
  </si>
  <si>
    <r>
      <rPr>
        <sz val="9.5"/>
        <rFont val="游ゴシック"/>
        <family val="3"/>
      </rPr>
      <t>滝上</t>
    </r>
  </si>
  <si>
    <r>
      <rPr>
        <sz val="9.5"/>
        <rFont val="游ゴシック"/>
        <family val="3"/>
      </rPr>
      <t>幾寅</t>
    </r>
  </si>
  <si>
    <r>
      <rPr>
        <sz val="9.5"/>
        <rFont val="游ゴシック"/>
        <family val="3"/>
      </rPr>
      <t>大樹</t>
    </r>
  </si>
  <si>
    <r>
      <rPr>
        <sz val="9.5"/>
        <rFont val="游ゴシック"/>
        <family val="3"/>
      </rPr>
      <t>麓郷</t>
    </r>
  </si>
  <si>
    <r>
      <rPr>
        <sz val="9.5"/>
        <rFont val="游ゴシック"/>
        <family val="3"/>
      </rPr>
      <t>歌登</t>
    </r>
  </si>
  <si>
    <r>
      <rPr>
        <sz val="9.5"/>
        <rFont val="游ゴシック"/>
        <family val="3"/>
      </rPr>
      <t>西興部</t>
    </r>
  </si>
  <si>
    <r>
      <rPr>
        <sz val="9.5"/>
        <rFont val="游ゴシック"/>
        <family val="3"/>
      </rPr>
      <t>下川</t>
    </r>
  </si>
  <si>
    <r>
      <rPr>
        <sz val="9.5"/>
        <rFont val="游ゴシック"/>
        <family val="3"/>
      </rPr>
      <t>更別</t>
    </r>
  </si>
  <si>
    <r>
      <rPr>
        <sz val="9.5"/>
        <rFont val="游ゴシック"/>
        <family val="3"/>
      </rPr>
      <t>上川</t>
    </r>
  </si>
  <si>
    <r>
      <rPr>
        <sz val="9.5"/>
        <rFont val="游ゴシック"/>
        <family val="3"/>
      </rPr>
      <t>名寄</t>
    </r>
  </si>
  <si>
    <r>
      <rPr>
        <sz val="9.5"/>
        <rFont val="游ゴシック"/>
        <family val="3"/>
      </rPr>
      <t>上札内</t>
    </r>
  </si>
  <si>
    <r>
      <rPr>
        <sz val="9.5"/>
        <rFont val="游ゴシック"/>
        <family val="3"/>
      </rPr>
      <t>津別</t>
    </r>
  </si>
  <si>
    <r>
      <rPr>
        <sz val="9.5"/>
        <rFont val="游ゴシック"/>
        <family val="3"/>
      </rPr>
      <t>美瑛</t>
    </r>
  </si>
  <si>
    <r>
      <rPr>
        <sz val="9.5"/>
        <rFont val="游ゴシック"/>
        <family val="3"/>
      </rPr>
      <t>音威子府</t>
    </r>
  </si>
  <si>
    <r>
      <rPr>
        <sz val="9.5"/>
        <rFont val="游ゴシック"/>
        <family val="3"/>
      </rPr>
      <t>中頓別</t>
    </r>
  </si>
  <si>
    <r>
      <rPr>
        <sz val="9.5"/>
        <rFont val="游ゴシック"/>
        <family val="3"/>
      </rPr>
      <t>幌加内</t>
    </r>
  </si>
  <si>
    <r>
      <rPr>
        <sz val="9.5"/>
        <rFont val="游ゴシック"/>
        <family val="3"/>
      </rPr>
      <t>朱鞠内</t>
    </r>
  </si>
  <si>
    <r>
      <rPr>
        <sz val="9.5"/>
        <rFont val="游ゴシック"/>
        <family val="3"/>
      </rPr>
      <t>境野</t>
    </r>
  </si>
  <si>
    <r>
      <rPr>
        <sz val="9.5"/>
        <rFont val="游ゴシック"/>
        <family val="3"/>
      </rPr>
      <t>川湯</t>
    </r>
  </si>
  <si>
    <r>
      <rPr>
        <sz val="9.5"/>
        <rFont val="游ゴシック"/>
        <family val="3"/>
      </rPr>
      <t>生田原</t>
    </r>
  </si>
  <si>
    <r>
      <rPr>
        <sz val="9.5"/>
        <rFont val="游ゴシック"/>
        <family val="3"/>
      </rPr>
      <t>佐呂間</t>
    </r>
  </si>
  <si>
    <r>
      <rPr>
        <sz val="9.5"/>
        <rFont val="游ゴシック"/>
        <family val="3"/>
      </rPr>
      <t>江丹別</t>
    </r>
  </si>
  <si>
    <r>
      <rPr>
        <sz val="9.5"/>
        <rFont val="游ゴシック"/>
        <family val="3"/>
      </rPr>
      <t>美幌</t>
    </r>
  </si>
  <si>
    <r>
      <rPr>
        <sz val="9.5"/>
        <rFont val="游ゴシック"/>
        <family val="3"/>
      </rPr>
      <t>糠内</t>
    </r>
  </si>
  <si>
    <r>
      <rPr>
        <sz val="9.5"/>
        <rFont val="游ゴシック"/>
        <family val="3"/>
      </rPr>
      <t>占冠</t>
    </r>
  </si>
  <si>
    <r>
      <rPr>
        <sz val="9.5"/>
        <rFont val="游ゴシック"/>
        <family val="3"/>
      </rPr>
      <t>阿寒湖畔</t>
    </r>
  </si>
  <si>
    <r>
      <rPr>
        <sz val="9.5"/>
        <rFont val="游ゴシック"/>
        <family val="3"/>
      </rPr>
      <t>糠平</t>
    </r>
  </si>
  <si>
    <r>
      <rPr>
        <sz val="9.5"/>
        <rFont val="游ゴシック"/>
        <family val="3"/>
      </rPr>
      <t>留辺蘂</t>
    </r>
  </si>
  <si>
    <r>
      <rPr>
        <sz val="9.5"/>
        <rFont val="游ゴシック"/>
        <family val="3"/>
      </rPr>
      <t>陸別</t>
    </r>
  </si>
  <si>
    <t>門馬</t>
    <phoneticPr fontId="1"/>
  </si>
  <si>
    <r>
      <rPr>
        <sz val="10"/>
        <color rgb="FF000000"/>
        <rFont val="Yu Gothic"/>
        <family val="1"/>
        <charset val="128"/>
      </rPr>
      <t>株式会社気象データシステムの拡張アメダス気象データ</t>
    </r>
    <r>
      <rPr>
        <sz val="10"/>
        <color rgb="FF000000"/>
        <rFont val="Times New Roman"/>
        <family val="1"/>
      </rPr>
      <t>_</t>
    </r>
    <r>
      <rPr>
        <sz val="10"/>
        <color rgb="FF000000"/>
        <rFont val="Yu Gothic"/>
        <family val="1"/>
        <charset val="128"/>
      </rPr>
      <t>標準年</t>
    </r>
    <r>
      <rPr>
        <sz val="10"/>
        <color rgb="FF000000"/>
        <rFont val="Times New Roman"/>
        <family val="1"/>
      </rPr>
      <t>EA</t>
    </r>
    <r>
      <rPr>
        <sz val="10"/>
        <color rgb="FF000000"/>
        <rFont val="Yu Gothic"/>
        <family val="1"/>
        <charset val="128"/>
      </rPr>
      <t>気象データ</t>
    </r>
    <r>
      <rPr>
        <sz val="10"/>
        <color rgb="FF000000"/>
        <rFont val="Times New Roman"/>
        <family val="1"/>
      </rPr>
      <t>2010</t>
    </r>
    <r>
      <rPr>
        <sz val="10"/>
        <color rgb="FF000000"/>
        <rFont val="Yu Gothic"/>
        <family val="1"/>
        <charset val="128"/>
      </rPr>
      <t>年版アメダスデータをもとに一般社団法人住宅性能評価・表示協会が作成</t>
    </r>
    <phoneticPr fontId="1"/>
  </si>
  <si>
    <t>碇ケ関</t>
    <phoneticPr fontId="1"/>
  </si>
  <si>
    <t>鯵ケ沢</t>
    <phoneticPr fontId="1"/>
  </si>
  <si>
    <t>鰺ケ沢</t>
    <phoneticPr fontId="1"/>
  </si>
  <si>
    <t>漢字違い</t>
    <rPh sb="0" eb="2">
      <t>カンジ</t>
    </rPh>
    <rPh sb="2" eb="3">
      <t>チガ</t>
    </rPh>
    <phoneticPr fontId="1"/>
  </si>
  <si>
    <t>区界</t>
    <phoneticPr fontId="1"/>
  </si>
  <si>
    <t>海老名</t>
    <phoneticPr fontId="1"/>
  </si>
  <si>
    <t>茨城県</t>
    <phoneticPr fontId="1"/>
  </si>
  <si>
    <r>
      <t>鹿</t>
    </r>
    <r>
      <rPr>
        <sz val="9.5"/>
        <color rgb="FFFF0000"/>
        <rFont val="游ゴシック"/>
        <family val="3"/>
        <charset val="128"/>
      </rPr>
      <t>嶋</t>
    </r>
    <phoneticPr fontId="1"/>
  </si>
  <si>
    <t>烏山</t>
    <phoneticPr fontId="1"/>
  </si>
  <si>
    <t>烏山と那須烏山</t>
    <phoneticPr fontId="1"/>
  </si>
  <si>
    <t>岩手県　宮古市</t>
    <phoneticPr fontId="1"/>
  </si>
  <si>
    <t>地点名</t>
    <phoneticPr fontId="1"/>
  </si>
  <si>
    <t>大津</t>
    <phoneticPr fontId="1"/>
  </si>
  <si>
    <t>茨城県　北茨城市</t>
    <phoneticPr fontId="1"/>
  </si>
  <si>
    <t>北茨城</t>
    <phoneticPr fontId="1"/>
  </si>
  <si>
    <t>茨城県　鹿嶋市</t>
    <phoneticPr fontId="1"/>
  </si>
  <si>
    <t>ケ→ヶ　に修正</t>
    <rPh sb="5" eb="7">
      <t>シュウセイ</t>
    </rPh>
    <phoneticPr fontId="1"/>
  </si>
  <si>
    <t>門馬と区界はどちらも地点番号225</t>
    <rPh sb="3" eb="4">
      <t>ク</t>
    </rPh>
    <rPh sb="4" eb="5">
      <t>カイ</t>
    </rPh>
    <rPh sb="10" eb="12">
      <t>チテン</t>
    </rPh>
    <rPh sb="12" eb="14">
      <t>バンゴウ</t>
    </rPh>
    <phoneticPr fontId="1"/>
  </si>
  <si>
    <r>
      <rPr>
        <sz val="10"/>
        <color rgb="FF000000"/>
        <rFont val="游ゴシック"/>
        <family val="1"/>
        <charset val="128"/>
      </rPr>
      <t>北茨城と大津はどちらも地点番号</t>
    </r>
    <r>
      <rPr>
        <sz val="10"/>
        <color rgb="FF000000"/>
        <rFont val="Times New Roman"/>
        <family val="1"/>
      </rPr>
      <t>309</t>
    </r>
    <phoneticPr fontId="1"/>
  </si>
  <si>
    <t>北茨城と大津はどちらも地点番号309</t>
  </si>
  <si>
    <t>鹿島</t>
    <phoneticPr fontId="1"/>
  </si>
  <si>
    <r>
      <rPr>
        <sz val="10"/>
        <color rgb="FF000000"/>
        <rFont val="游ゴシック"/>
        <family val="1"/>
        <charset val="128"/>
      </rPr>
      <t>鹿嶋と鹿島はどちらも地点番号</t>
    </r>
    <r>
      <rPr>
        <sz val="10"/>
        <color rgb="FF000000"/>
        <rFont val="Times New Roman"/>
        <family val="1"/>
      </rPr>
      <t>321</t>
    </r>
    <phoneticPr fontId="1"/>
  </si>
  <si>
    <t>鹿嶋と鹿島はどちらも地点番号321</t>
    <rPh sb="0" eb="2">
      <t>カシマ</t>
    </rPh>
    <rPh sb="3" eb="5">
      <t>カシマ</t>
    </rPh>
    <rPh sb="10" eb="12">
      <t>チテン</t>
    </rPh>
    <rPh sb="12" eb="14">
      <t>バンゴウ</t>
    </rPh>
    <phoneticPr fontId="1"/>
  </si>
  <si>
    <t>伊那</t>
    <phoneticPr fontId="1"/>
  </si>
  <si>
    <t>開田</t>
    <phoneticPr fontId="1"/>
  </si>
  <si>
    <t>開田と開田高原はどちらも地点番号406</t>
    <phoneticPr fontId="1"/>
  </si>
  <si>
    <t>高遠</t>
    <phoneticPr fontId="1"/>
  </si>
  <si>
    <t>伊那と高遠はどちらも地点番号412</t>
    <phoneticPr fontId="1"/>
  </si>
  <si>
    <t>大野</t>
    <phoneticPr fontId="1"/>
  </si>
  <si>
    <t>大野と北斗はどちらも地点番号153</t>
    <rPh sb="10" eb="12">
      <t>チテン</t>
    </rPh>
    <rPh sb="12" eb="14">
      <t>バンゴウ</t>
    </rPh>
    <phoneticPr fontId="1"/>
  </si>
  <si>
    <t>水上</t>
    <phoneticPr fontId="1"/>
  </si>
  <si>
    <t>水上とみなかみはどちらも地点番号338</t>
    <rPh sb="12" eb="14">
      <t>チテン</t>
    </rPh>
    <rPh sb="14" eb="16">
      <t>バンゴウ</t>
    </rPh>
    <phoneticPr fontId="1"/>
  </si>
  <si>
    <r>
      <rPr>
        <sz val="10"/>
        <color rgb="FF000000"/>
        <rFont val="游ゴシック"/>
        <family val="1"/>
        <charset val="128"/>
      </rPr>
      <t>水上とみなかみはどちらも地点番号</t>
    </r>
    <r>
      <rPr>
        <sz val="10"/>
        <color rgb="FF000000"/>
        <rFont val="Times New Roman"/>
        <family val="1"/>
      </rPr>
      <t>338</t>
    </r>
    <phoneticPr fontId="1"/>
  </si>
  <si>
    <t>村岡</t>
    <phoneticPr fontId="1"/>
  </si>
  <si>
    <t>村岡と 兎和野高原はどちらも地点番号571</t>
    <rPh sb="14" eb="16">
      <t>チテン</t>
    </rPh>
    <rPh sb="16" eb="18">
      <t>バンゴウ</t>
    </rPh>
    <phoneticPr fontId="1"/>
  </si>
  <si>
    <t>加賀山中</t>
    <phoneticPr fontId="1"/>
  </si>
  <si>
    <t>加賀山中と栢野はどちらも地点番号536</t>
    <rPh sb="12" eb="14">
      <t>チテン</t>
    </rPh>
    <rPh sb="14" eb="16">
      <t>バンゴウ</t>
    </rPh>
    <phoneticPr fontId="1"/>
  </si>
  <si>
    <t>六日市</t>
    <phoneticPr fontId="1"/>
  </si>
  <si>
    <t>六日市と吉賀はどちらも地点番号653</t>
    <rPh sb="11" eb="13">
      <t>チテン</t>
    </rPh>
    <rPh sb="13" eb="15">
      <t>バンゴウ</t>
    </rPh>
    <phoneticPr fontId="1"/>
  </si>
  <si>
    <t>上九一色</t>
    <phoneticPr fontId="1"/>
  </si>
  <si>
    <t>上九一色と古関はどちらも地点番号423</t>
    <rPh sb="12" eb="14">
      <t>チテン</t>
    </rPh>
    <rPh sb="14" eb="16">
      <t>バンゴウ</t>
    </rPh>
    <phoneticPr fontId="1"/>
  </si>
  <si>
    <t>龍神</t>
    <phoneticPr fontId="1"/>
  </si>
  <si>
    <t>竜神</t>
    <phoneticPr fontId="1"/>
  </si>
  <si>
    <t>龍神と竜神はどちらも地点番号598</t>
    <rPh sb="10" eb="12">
      <t>チテン</t>
    </rPh>
    <rPh sb="12" eb="14">
      <t>バンゴウ</t>
    </rPh>
    <phoneticPr fontId="1"/>
  </si>
  <si>
    <t>烏山と那須烏山はどちらも地点番号331</t>
    <rPh sb="12" eb="14">
      <t>チテン</t>
    </rPh>
    <rPh sb="14" eb="16">
      <t>バンゴウ</t>
    </rPh>
    <phoneticPr fontId="1"/>
  </si>
  <si>
    <t>上遠野</t>
    <phoneticPr fontId="1"/>
  </si>
  <si>
    <t>上遠野と山田はどちらも地点番号306</t>
    <rPh sb="11" eb="13">
      <t>チテン</t>
    </rPh>
    <rPh sb="13" eb="15">
      <t>バンゴウ</t>
    </rPh>
    <phoneticPr fontId="1"/>
  </si>
  <si>
    <t>虎姫</t>
    <phoneticPr fontId="1"/>
  </si>
  <si>
    <t>虎姫と長浜はどちらも地点番号547</t>
    <rPh sb="10" eb="12">
      <t>チテン</t>
    </rPh>
    <rPh sb="12" eb="14">
      <t>バンゴウ</t>
    </rPh>
    <phoneticPr fontId="1"/>
  </si>
  <si>
    <t>蒲生</t>
    <phoneticPr fontId="1"/>
  </si>
  <si>
    <t>蒲生と東近江はどちらも地点番号550</t>
    <rPh sb="11" eb="13">
      <t>チテン</t>
    </rPh>
    <rPh sb="13" eb="15">
      <t>バンゴウ</t>
    </rPh>
    <phoneticPr fontId="1"/>
  </si>
  <si>
    <t>佐原</t>
    <phoneticPr fontId="1"/>
  </si>
  <si>
    <t>佐原と香取はどちらも地点番号550</t>
    <rPh sb="10" eb="12">
      <t>チテン</t>
    </rPh>
    <rPh sb="12" eb="14">
      <t>バンゴウ</t>
    </rPh>
    <phoneticPr fontId="1"/>
  </si>
  <si>
    <t>横芝</t>
    <phoneticPr fontId="1"/>
  </si>
  <si>
    <t>横芝と横芝光はどちらも地点番号375</t>
    <rPh sb="11" eb="13">
      <t>チテン</t>
    </rPh>
    <rPh sb="13" eb="15">
      <t>バンゴウ</t>
    </rPh>
    <phoneticPr fontId="1"/>
  </si>
  <si>
    <t>下市</t>
    <phoneticPr fontId="1"/>
  </si>
  <si>
    <t>下市と塩津はどちらも地点番号655</t>
    <rPh sb="10" eb="12">
      <t>チテン</t>
    </rPh>
    <rPh sb="12" eb="14">
      <t>バンゴウ</t>
    </rPh>
    <phoneticPr fontId="1"/>
  </si>
  <si>
    <t>枝去木</t>
    <phoneticPr fontId="1"/>
  </si>
  <si>
    <t>枝去木と唐津はどちらも地点番号761</t>
    <rPh sb="11" eb="13">
      <t>チテン</t>
    </rPh>
    <rPh sb="13" eb="15">
      <t>バンゴウ</t>
    </rPh>
    <phoneticPr fontId="1"/>
  </si>
  <si>
    <t>甘木</t>
    <phoneticPr fontId="1"/>
  </si>
  <si>
    <t>甘木と朝倉はどちらも地点番号729</t>
    <rPh sb="10" eb="12">
      <t>チテン</t>
    </rPh>
    <rPh sb="12" eb="14">
      <t>バンゴウ</t>
    </rPh>
    <phoneticPr fontId="1"/>
  </si>
  <si>
    <t>久比</t>
    <phoneticPr fontId="1"/>
  </si>
  <si>
    <t>久比と呉市蒲刈はどちらも地点番号637</t>
    <rPh sb="12" eb="14">
      <t>チテン</t>
    </rPh>
    <rPh sb="14" eb="16">
      <t>バンゴウ</t>
    </rPh>
    <phoneticPr fontId="1"/>
  </si>
  <si>
    <t>因島</t>
    <phoneticPr fontId="1"/>
  </si>
  <si>
    <t>因島と生口島はどちらも地点番号634</t>
    <rPh sb="11" eb="13">
      <t>チテン</t>
    </rPh>
    <rPh sb="13" eb="15">
      <t>バンゴウ</t>
    </rPh>
    <phoneticPr fontId="1"/>
  </si>
  <si>
    <t>丹原</t>
    <phoneticPr fontId="1"/>
  </si>
  <si>
    <t>丹原と西条はどちらも地点番号679</t>
    <rPh sb="10" eb="12">
      <t>チテン</t>
    </rPh>
    <rPh sb="12" eb="14">
      <t>バンゴウ</t>
    </rPh>
    <phoneticPr fontId="1"/>
  </si>
  <si>
    <t>三島</t>
    <phoneticPr fontId="1"/>
  </si>
  <si>
    <t>三島と四国中央はどちらも地点番号681</t>
    <rPh sb="12" eb="14">
      <t>チテン</t>
    </rPh>
    <rPh sb="14" eb="16">
      <t>バンゴウ</t>
    </rPh>
    <phoneticPr fontId="1"/>
  </si>
  <si>
    <t>南勢</t>
    <phoneticPr fontId="1"/>
  </si>
  <si>
    <t>南勢と南伊勢はどちらも地点番号487</t>
    <rPh sb="11" eb="13">
      <t>チテン</t>
    </rPh>
    <rPh sb="13" eb="15">
      <t>バンゴウ</t>
    </rPh>
    <phoneticPr fontId="1"/>
  </si>
  <si>
    <t>吉原</t>
    <phoneticPr fontId="1"/>
  </si>
  <si>
    <t>吉原と富士はどちらも地点番号430</t>
    <rPh sb="10" eb="12">
      <t>チテン</t>
    </rPh>
    <rPh sb="12" eb="14">
      <t>バンゴウ</t>
    </rPh>
    <phoneticPr fontId="1"/>
  </si>
  <si>
    <t>宍喰</t>
    <phoneticPr fontId="1"/>
  </si>
  <si>
    <t>宍喰と海陽はどちらも地点番号670</t>
    <rPh sb="10" eb="12">
      <t>チテン</t>
    </rPh>
    <rPh sb="12" eb="14">
      <t>バンゴウ</t>
    </rPh>
    <phoneticPr fontId="1"/>
  </si>
  <si>
    <t>備考</t>
    <rPh sb="0" eb="2">
      <t>ビコウ</t>
    </rPh>
    <phoneticPr fontId="1"/>
  </si>
  <si>
    <t>0以外：不一致</t>
    <rPh sb="1" eb="3">
      <t>イガイ</t>
    </rPh>
    <rPh sb="4" eb="7">
      <t>フイッチ</t>
    </rPh>
    <phoneticPr fontId="1"/>
  </si>
  <si>
    <t>20230120　シートのデータ</t>
    <phoneticPr fontId="1"/>
  </si>
  <si>
    <t>↓</t>
    <phoneticPr fontId="1"/>
  </si>
  <si>
    <t>地点選定リストのデータ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</si>
</sst>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rgb="FFFF0000"/>
      <name val="游ゴシック"/>
      <family val="3"/>
      <charset val="128"/>
      <scheme val="minor"/>
    </font>
    <font>
      <sz val="11"/>
      <name val="游ゴシック"/>
      <family val="3"/>
      <charset val="128"/>
      <scheme val="minor"/>
    </font>
    <font>
      <b/>
      <sz val="11"/>
      <color theme="0"/>
      <name val="游ゴシック"/>
      <family val="3"/>
      <charset val="128"/>
      <scheme val="minor"/>
    </font>
    <font>
      <b/>
      <sz val="12"/>
      <name val="ＭＳ ゴシック"/>
      <family val="3"/>
      <charset val="128"/>
    </font>
    <font>
      <b/>
      <sz val="11"/>
      <name val="ＭＳ ゴシック"/>
      <family val="3"/>
      <charset val="128"/>
    </font>
    <font>
      <b/>
      <sz val="11"/>
      <color rgb="FFFF0000"/>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0"/>
      <color rgb="FF000000"/>
      <name val="Times New Roman"/>
      <family val="1"/>
    </font>
    <font>
      <sz val="9.5"/>
      <color rgb="FF000000"/>
      <name val="游ゴシック"/>
      <family val="2"/>
    </font>
    <font>
      <sz val="9.5"/>
      <name val="游ゴシック"/>
      <family val="3"/>
      <charset val="128"/>
    </font>
    <font>
      <sz val="9.5"/>
      <name val="游ゴシック"/>
      <family val="3"/>
    </font>
    <font>
      <b/>
      <sz val="9.5"/>
      <name val="游ゴシック"/>
      <family val="3"/>
    </font>
    <font>
      <b/>
      <sz val="9.5"/>
      <name val="游ゴシック"/>
      <family val="3"/>
      <charset val="128"/>
    </font>
    <font>
      <sz val="10"/>
      <color rgb="FF000000"/>
      <name val="ＭＳ Ｐ明朝"/>
      <family val="1"/>
      <charset val="128"/>
    </font>
    <font>
      <sz val="10"/>
      <color rgb="FF000000"/>
      <name val="游ゴシック"/>
      <family val="1"/>
      <charset val="128"/>
    </font>
    <font>
      <sz val="10"/>
      <color rgb="FF000000"/>
      <name val="ＭＳ 明朝"/>
      <family val="1"/>
      <charset val="128"/>
    </font>
    <font>
      <sz val="10"/>
      <color rgb="FF000000"/>
      <name val="Yu Gothic"/>
      <family val="1"/>
      <charset val="128"/>
    </font>
    <font>
      <sz val="10"/>
      <color rgb="FF000000"/>
      <name val="Times New Roman"/>
      <family val="1"/>
      <charset val="128"/>
    </font>
    <font>
      <sz val="9.5"/>
      <color rgb="FFFF0000"/>
      <name val="游ゴシック"/>
      <family val="3"/>
      <charset val="128"/>
    </font>
    <font>
      <b/>
      <sz val="1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BFBFBF"/>
      </patternFill>
    </fill>
    <fill>
      <patternFill patternType="solid">
        <fgColor rgb="FFFFFF00"/>
        <bgColor indexed="64"/>
      </patternFill>
    </fill>
  </fills>
  <borders count="19">
    <border>
      <left/>
      <right/>
      <top/>
      <bottom/>
      <diagonal/>
    </border>
    <border>
      <left/>
      <right style="medium">
        <color theme="0"/>
      </right>
      <top/>
      <bottom/>
      <diagonal/>
    </border>
    <border>
      <left style="medium">
        <color theme="0"/>
      </left>
      <right style="medium">
        <color theme="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2">
    <xf numFmtId="0" fontId="0" fillId="0" borderId="0">
      <alignment vertical="center"/>
    </xf>
    <xf numFmtId="0" fontId="11" fillId="0" borderId="0"/>
  </cellStyleXfs>
  <cellXfs count="72">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3" fillId="0" borderId="0" xfId="0" applyFont="1" applyProtection="1">
      <alignment vertical="center"/>
      <protection locked="0"/>
    </xf>
    <xf numFmtId="0" fontId="6" fillId="0" borderId="0" xfId="0" applyFont="1" applyAlignment="1">
      <alignment horizontal="left" vertical="center"/>
    </xf>
    <xf numFmtId="0" fontId="7"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shrinkToFit="1"/>
    </xf>
    <xf numFmtId="0" fontId="5" fillId="2" borderId="2" xfId="0" applyFont="1" applyFill="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xf numFmtId="0" fontId="0" fillId="0" borderId="0" xfId="0" applyAlignment="1">
      <alignment wrapText="1"/>
    </xf>
    <xf numFmtId="0" fontId="0" fillId="3" borderId="0" xfId="0" applyFill="1" applyAlignment="1"/>
    <xf numFmtId="0" fontId="4" fillId="0" borderId="0" xfId="0" applyFont="1" applyAlignment="1"/>
    <xf numFmtId="0" fontId="4" fillId="0" borderId="0" xfId="0" applyFont="1" applyAlignment="1">
      <alignment wrapText="1"/>
    </xf>
    <xf numFmtId="0" fontId="0" fillId="0" borderId="0" xfId="0" applyAlignment="1">
      <alignment vertical="center" wrapText="1"/>
    </xf>
    <xf numFmtId="0" fontId="3" fillId="0" borderId="0" xfId="0" applyFont="1">
      <alignment vertical="center"/>
    </xf>
    <xf numFmtId="0" fontId="0" fillId="4" borderId="0" xfId="0" applyFill="1">
      <alignment vertical="center"/>
    </xf>
    <xf numFmtId="0" fontId="0" fillId="5" borderId="0" xfId="0" applyFill="1">
      <alignment vertical="center"/>
    </xf>
    <xf numFmtId="0" fontId="0" fillId="0" borderId="0" xfId="0" applyAlignment="1">
      <alignment horizontal="center" vertical="top" wrapText="1"/>
    </xf>
    <xf numFmtId="0" fontId="0" fillId="0" borderId="0" xfId="0" applyAlignment="1">
      <alignment horizontal="center" vertical="center" wrapText="1" shrinkToFit="1"/>
    </xf>
    <xf numFmtId="0" fontId="8" fillId="0" borderId="0" xfId="0" applyFont="1">
      <alignment vertical="center"/>
    </xf>
    <xf numFmtId="0" fontId="9" fillId="0" borderId="0" xfId="0" applyFont="1" applyAlignment="1">
      <alignment vertical="center" wrapText="1"/>
    </xf>
    <xf numFmtId="0" fontId="10" fillId="0" borderId="0" xfId="0" applyFont="1">
      <alignment vertical="center"/>
    </xf>
    <xf numFmtId="0" fontId="5" fillId="2" borderId="0" xfId="0" applyFont="1" applyFill="1" applyAlignment="1">
      <alignment horizontal="center" vertical="center" wrapText="1"/>
    </xf>
    <xf numFmtId="0" fontId="11" fillId="0" borderId="0" xfId="1" applyAlignment="1">
      <alignment horizontal="left" vertical="top"/>
    </xf>
    <xf numFmtId="0" fontId="13" fillId="0" borderId="4" xfId="1" applyFont="1" applyBorder="1" applyAlignment="1">
      <alignment horizontal="left" vertical="top" wrapText="1"/>
    </xf>
    <xf numFmtId="0" fontId="16" fillId="6" borderId="3" xfId="1" applyFont="1" applyFill="1" applyBorder="1" applyAlignment="1">
      <alignment horizontal="center" vertical="top" wrapText="1"/>
    </xf>
    <xf numFmtId="0" fontId="13" fillId="0" borderId="3" xfId="1" applyFont="1" applyBorder="1" applyAlignment="1">
      <alignment horizontal="left" vertical="top" wrapText="1"/>
    </xf>
    <xf numFmtId="176" fontId="12" fillId="0" borderId="3" xfId="1" applyNumberFormat="1" applyFont="1" applyBorder="1" applyAlignment="1">
      <alignment horizontal="center" vertical="top" shrinkToFit="1"/>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176" fontId="12" fillId="0" borderId="3" xfId="0" applyNumberFormat="1" applyFont="1" applyBorder="1" applyAlignment="1">
      <alignment horizontal="center" vertical="top" shrinkToFit="1"/>
    </xf>
    <xf numFmtId="0" fontId="16" fillId="6" borderId="9" xfId="1" applyFont="1" applyFill="1" applyBorder="1" applyAlignment="1">
      <alignment horizontal="center" vertical="top" wrapText="1"/>
    </xf>
    <xf numFmtId="0" fontId="16" fillId="6" borderId="10" xfId="1" applyFont="1" applyFill="1" applyBorder="1" applyAlignment="1">
      <alignment horizontal="center" vertical="top" wrapText="1"/>
    </xf>
    <xf numFmtId="0" fontId="11" fillId="6" borderId="12" xfId="1" applyFill="1" applyBorder="1" applyAlignment="1">
      <alignment horizontal="center" vertical="top" wrapText="1"/>
    </xf>
    <xf numFmtId="1" fontId="12" fillId="0" borderId="13" xfId="1" applyNumberFormat="1" applyFont="1" applyBorder="1" applyAlignment="1">
      <alignment horizontal="right" vertical="top" shrinkToFit="1"/>
    </xf>
    <xf numFmtId="176" fontId="12" fillId="0" borderId="12" xfId="1" applyNumberFormat="1" applyFont="1" applyBorder="1" applyAlignment="1">
      <alignment horizontal="center" vertical="top" shrinkToFit="1"/>
    </xf>
    <xf numFmtId="1" fontId="12" fillId="0" borderId="14" xfId="1" applyNumberFormat="1" applyFont="1" applyBorder="1" applyAlignment="1">
      <alignment horizontal="right" vertical="top" shrinkToFit="1"/>
    </xf>
    <xf numFmtId="1" fontId="12" fillId="0" borderId="14" xfId="0" applyNumberFormat="1" applyFont="1" applyBorder="1" applyAlignment="1">
      <alignment horizontal="right" vertical="top" shrinkToFit="1"/>
    </xf>
    <xf numFmtId="176" fontId="12" fillId="0" borderId="12" xfId="0" applyNumberFormat="1" applyFont="1" applyBorder="1" applyAlignment="1">
      <alignment horizontal="center" vertical="top" shrinkToFit="1"/>
    </xf>
    <xf numFmtId="1" fontId="12" fillId="0" borderId="15" xfId="0" applyNumberFormat="1" applyFont="1" applyBorder="1" applyAlignment="1">
      <alignment horizontal="right" vertical="top" shrinkToFit="1"/>
    </xf>
    <xf numFmtId="0" fontId="13" fillId="0" borderId="16" xfId="0" applyFont="1" applyBorder="1" applyAlignment="1">
      <alignment horizontal="left" vertical="top" wrapText="1"/>
    </xf>
    <xf numFmtId="0" fontId="13" fillId="0" borderId="17" xfId="0" applyFont="1" applyBorder="1" applyAlignment="1">
      <alignment horizontal="left" vertical="top" wrapText="1"/>
    </xf>
    <xf numFmtId="176" fontId="12" fillId="0" borderId="16" xfId="0" applyNumberFormat="1" applyFont="1" applyBorder="1" applyAlignment="1">
      <alignment horizontal="center" vertical="top" shrinkToFit="1"/>
    </xf>
    <xf numFmtId="176" fontId="12" fillId="0" borderId="18" xfId="0" applyNumberFormat="1" applyFont="1" applyBorder="1" applyAlignment="1">
      <alignment horizontal="center" vertical="top" shrinkToFit="1"/>
    </xf>
    <xf numFmtId="176" fontId="12" fillId="7" borderId="3" xfId="1" applyNumberFormat="1" applyFont="1" applyFill="1" applyBorder="1" applyAlignment="1">
      <alignment horizontal="center" vertical="top" shrinkToFit="1"/>
    </xf>
    <xf numFmtId="176" fontId="12" fillId="7" borderId="12" xfId="1" applyNumberFormat="1" applyFont="1" applyFill="1" applyBorder="1" applyAlignment="1">
      <alignment horizontal="center" vertical="top" shrinkToFit="1"/>
    </xf>
    <xf numFmtId="176" fontId="12" fillId="7" borderId="3" xfId="0" applyNumberFormat="1" applyFont="1" applyFill="1" applyBorder="1" applyAlignment="1">
      <alignment horizontal="center" vertical="top" shrinkToFit="1"/>
    </xf>
    <xf numFmtId="176" fontId="12" fillId="7" borderId="12" xfId="0" applyNumberFormat="1" applyFont="1" applyFill="1" applyBorder="1" applyAlignment="1">
      <alignment horizontal="center" vertical="top" shrinkToFit="1"/>
    </xf>
    <xf numFmtId="0" fontId="21" fillId="0" borderId="0" xfId="1" applyFont="1" applyAlignment="1">
      <alignment horizontal="left" vertical="top"/>
    </xf>
    <xf numFmtId="0" fontId="13" fillId="7" borderId="3" xfId="1" applyFont="1" applyFill="1" applyBorder="1" applyAlignment="1">
      <alignment horizontal="left" vertical="top" wrapText="1"/>
    </xf>
    <xf numFmtId="0" fontId="17" fillId="0" borderId="0" xfId="1" applyFont="1" applyAlignment="1">
      <alignment horizontal="left" vertical="top"/>
    </xf>
    <xf numFmtId="0" fontId="14" fillId="0" borderId="3" xfId="1" applyFont="1" applyBorder="1" applyAlignment="1">
      <alignment horizontal="left" vertical="top" wrapText="1"/>
    </xf>
    <xf numFmtId="0" fontId="19" fillId="0" borderId="0" xfId="1" applyFont="1" applyAlignment="1">
      <alignment horizontal="left" vertical="top"/>
    </xf>
    <xf numFmtId="0" fontId="14" fillId="7" borderId="3" xfId="1" applyFont="1" applyFill="1" applyBorder="1" applyAlignment="1">
      <alignment horizontal="left" vertical="top" wrapText="1"/>
    </xf>
    <xf numFmtId="0" fontId="3" fillId="7" borderId="0" xfId="0" applyFont="1" applyFill="1">
      <alignment vertical="center"/>
    </xf>
    <xf numFmtId="0" fontId="18" fillId="0" borderId="0" xfId="1" applyFont="1" applyAlignment="1">
      <alignment horizontal="left" vertical="top"/>
    </xf>
    <xf numFmtId="0" fontId="11" fillId="7" borderId="0" xfId="1" applyFill="1" applyAlignment="1">
      <alignment horizontal="left" vertical="top"/>
    </xf>
    <xf numFmtId="0" fontId="14" fillId="0" borderId="4" xfId="1" applyFont="1" applyBorder="1" applyAlignment="1">
      <alignment horizontal="left" vertical="top" wrapText="1"/>
    </xf>
    <xf numFmtId="20" fontId="0" fillId="0" borderId="0" xfId="0" applyNumberFormat="1" applyAlignment="1" applyProtection="1">
      <alignment horizontal="center" vertical="center"/>
      <protection locked="0"/>
    </xf>
    <xf numFmtId="0" fontId="0" fillId="7" borderId="0" xfId="0" applyFill="1" applyProtection="1">
      <alignment vertical="center"/>
      <protection locked="0"/>
    </xf>
    <xf numFmtId="0" fontId="23" fillId="0" borderId="0" xfId="0" applyFont="1">
      <alignment vertical="center"/>
    </xf>
    <xf numFmtId="0" fontId="20" fillId="0" borderId="6" xfId="1" applyFont="1" applyBorder="1" applyAlignment="1">
      <alignment horizontal="center" vertical="top"/>
    </xf>
    <xf numFmtId="0" fontId="16" fillId="6" borderId="7" xfId="1" applyFont="1" applyFill="1" applyBorder="1" applyAlignment="1">
      <alignment horizontal="left" vertical="top" wrapText="1" indent="2"/>
    </xf>
    <xf numFmtId="0" fontId="16" fillId="6" borderId="11" xfId="1" applyFont="1" applyFill="1" applyBorder="1" applyAlignment="1">
      <alignment horizontal="left" vertical="top" wrapText="1" indent="2"/>
    </xf>
    <xf numFmtId="0" fontId="16" fillId="6" borderId="8" xfId="1" applyFont="1" applyFill="1" applyBorder="1" applyAlignment="1">
      <alignment horizontal="left" vertical="top" wrapText="1"/>
    </xf>
    <xf numFmtId="0" fontId="16" fillId="6" borderId="5" xfId="1" applyFont="1" applyFill="1" applyBorder="1" applyAlignment="1">
      <alignment horizontal="left" vertical="top" wrapText="1"/>
    </xf>
    <xf numFmtId="0" fontId="15" fillId="6" borderId="8" xfId="1" applyFont="1" applyFill="1" applyBorder="1" applyAlignment="1">
      <alignment horizontal="left" vertical="top" wrapText="1" indent="2"/>
    </xf>
    <xf numFmtId="0" fontId="16" fillId="6" borderId="5" xfId="1" applyFont="1" applyFill="1" applyBorder="1" applyAlignment="1">
      <alignment horizontal="left" vertical="top" wrapText="1" indent="2"/>
    </xf>
  </cellXfs>
  <cellStyles count="2">
    <cellStyle name="標準" xfId="0" builtinId="0"/>
    <cellStyle name="標準 2" xfId="1" xr:uid="{1FEB1B67-4114-4C61-8F11-221CAFCC6D19}"/>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ACF52-9676-4995-95DE-563389451574}">
  <sheetPr>
    <pageSetUpPr fitToPage="1"/>
  </sheetPr>
  <dimension ref="A1:R843"/>
  <sheetViews>
    <sheetView showGridLines="0" tabSelected="1" zoomScale="80" zoomScaleNormal="80" workbookViewId="0">
      <pane ySplit="6" topLeftCell="A7" activePane="bottomLeft" state="frozen"/>
      <selection pane="bottomLeft" activeCell="W13" sqref="W13"/>
    </sheetView>
  </sheetViews>
  <sheetFormatPr defaultColWidth="9" defaultRowHeight="18.75"/>
  <cols>
    <col min="1" max="1" width="9" style="2"/>
    <col min="2" max="2" width="9.5" style="1" customWidth="1"/>
    <col min="3" max="3" width="11.75" style="1" bestFit="1" customWidth="1"/>
    <col min="4" max="4" width="9.5" style="1" customWidth="1"/>
    <col min="5" max="5" width="33.875" style="1" bestFit="1" customWidth="1"/>
    <col min="6" max="6" width="9.5" style="1" customWidth="1"/>
    <col min="7" max="7" width="9" style="1"/>
    <col min="8" max="9" width="14.875" style="1" customWidth="1"/>
    <col min="10" max="10" width="27.5" style="1" customWidth="1"/>
    <col min="11" max="12" width="0" style="1" hidden="1" customWidth="1"/>
    <col min="13" max="13" width="15.125" style="1" hidden="1" customWidth="1"/>
    <col min="14" max="14" width="9" style="1" hidden="1" customWidth="1"/>
    <col min="15" max="16" width="15.625" style="1" hidden="1" customWidth="1"/>
    <col min="17" max="18" width="14.875" style="1" hidden="1" customWidth="1"/>
    <col min="19" max="22" width="0" style="1" hidden="1" customWidth="1"/>
    <col min="23" max="16384" width="9" style="1"/>
  </cols>
  <sheetData>
    <row r="1" spans="1:18" ht="18.600000000000001" customHeight="1">
      <c r="A1" s="4" t="s">
        <v>2400</v>
      </c>
      <c r="B1"/>
      <c r="C1"/>
      <c r="D1"/>
      <c r="E1"/>
      <c r="F1"/>
      <c r="G1"/>
      <c r="J1"/>
    </row>
    <row r="2" spans="1:18" ht="18.600000000000001" customHeight="1">
      <c r="A2" s="5" t="s">
        <v>2401</v>
      </c>
      <c r="B2"/>
      <c r="C2"/>
      <c r="D2"/>
      <c r="E2"/>
      <c r="F2"/>
      <c r="G2"/>
      <c r="J2"/>
    </row>
    <row r="3" spans="1:18" ht="18.600000000000001" customHeight="1">
      <c r="A3" s="5" t="s">
        <v>2402</v>
      </c>
      <c r="B3"/>
      <c r="C3"/>
      <c r="D3"/>
      <c r="E3"/>
      <c r="F3"/>
      <c r="G3"/>
      <c r="J3"/>
    </row>
    <row r="4" spans="1:18" ht="18.600000000000001" customHeight="1">
      <c r="A4" s="5" t="s">
        <v>2403</v>
      </c>
      <c r="B4"/>
      <c r="C4"/>
      <c r="D4"/>
      <c r="E4"/>
      <c r="F4"/>
      <c r="G4"/>
      <c r="J4"/>
      <c r="O4" s="63">
        <f>COUNTIF(O7:O842,"&lt;&gt;0")</f>
        <v>31</v>
      </c>
      <c r="P4" s="63">
        <f>COUNTIF(P7:P842,"&lt;&gt;0")</f>
        <v>1</v>
      </c>
      <c r="Q4" s="1" t="s">
        <v>3335</v>
      </c>
    </row>
    <row r="5" spans="1:18" ht="18.600000000000001" customHeight="1">
      <c r="A5" s="5" t="s">
        <v>2404</v>
      </c>
      <c r="B5"/>
      <c r="C5"/>
      <c r="D5"/>
      <c r="E5"/>
      <c r="F5"/>
      <c r="G5"/>
      <c r="J5"/>
      <c r="O5" s="62" t="s">
        <v>3334</v>
      </c>
      <c r="P5" s="62" t="s">
        <v>3334</v>
      </c>
      <c r="Q5" s="64" t="s">
        <v>3336</v>
      </c>
      <c r="R5" s="64" t="s">
        <v>3336</v>
      </c>
    </row>
    <row r="6" spans="1:18" ht="50.45" customHeight="1">
      <c r="A6" s="6" t="s">
        <v>2398</v>
      </c>
      <c r="B6" s="7" t="s">
        <v>2397</v>
      </c>
      <c r="C6" s="8" t="s">
        <v>1571</v>
      </c>
      <c r="D6" s="7" t="s">
        <v>0</v>
      </c>
      <c r="E6" s="9" t="s">
        <v>2399</v>
      </c>
      <c r="F6" s="9" t="s">
        <v>1</v>
      </c>
      <c r="G6" s="7" t="s">
        <v>2405</v>
      </c>
      <c r="H6" s="9" t="s">
        <v>2417</v>
      </c>
      <c r="I6" s="26" t="s">
        <v>2418</v>
      </c>
      <c r="J6" s="17" t="s">
        <v>2407</v>
      </c>
      <c r="N6" s="26" t="s">
        <v>3333</v>
      </c>
      <c r="O6" s="9" t="s">
        <v>2417</v>
      </c>
      <c r="P6" s="26" t="s">
        <v>2418</v>
      </c>
      <c r="Q6" s="9" t="s">
        <v>2417</v>
      </c>
      <c r="R6" s="26" t="s">
        <v>2418</v>
      </c>
    </row>
    <row r="7" spans="1:18">
      <c r="A7" s="10">
        <v>1</v>
      </c>
      <c r="B7" s="11">
        <v>50</v>
      </c>
      <c r="C7" t="s">
        <v>2</v>
      </c>
      <c r="D7" s="12" t="s">
        <v>3</v>
      </c>
      <c r="E7" s="12" t="s">
        <v>1678</v>
      </c>
      <c r="F7" s="11">
        <v>1</v>
      </c>
      <c r="G7" t="str">
        <f>LEFT(E7,4)</f>
        <v>北海道　</v>
      </c>
      <c r="H7" s="1">
        <f>VLOOKUP(M7,評価協作成!$D$3:$F$838,2,FALSE)</f>
        <v>-8.8000000000000007</v>
      </c>
      <c r="I7" s="1">
        <f>VLOOKUP(M7,評価協作成!$D$3:$F$838,3,FALSE)</f>
        <v>-14.9</v>
      </c>
      <c r="M7" s="1" t="str">
        <f>G7&amp;C7</f>
        <v>北海道　朱鞠内</v>
      </c>
      <c r="O7" s="1">
        <f t="shared" ref="O7:O70" si="0">Q7-H7</f>
        <v>0</v>
      </c>
      <c r="P7" s="1">
        <f t="shared" ref="P7:P70" si="1">R7-I7</f>
        <v>0</v>
      </c>
      <c r="Q7">
        <f>IF(VLOOKUP($B7,'20230120'!$A$3:$G$838,6,FALSE)="","",VLOOKUP($B7,'20230120'!$A$3:$G$838,6,FALSE))</f>
        <v>-8.8000000000000007</v>
      </c>
      <c r="R7">
        <f>IF(VLOOKUP($B7,'20230120'!$A$3:$G$838,7,FALSE)="","",VLOOKUP($B7,'20230120'!$A$3:$G$838,7,FALSE))</f>
        <v>-14.9</v>
      </c>
    </row>
    <row r="8" spans="1:18">
      <c r="A8" s="10">
        <v>2</v>
      </c>
      <c r="B8" s="11">
        <v>113</v>
      </c>
      <c r="C8" t="s">
        <v>4</v>
      </c>
      <c r="D8" s="12" t="s">
        <v>5</v>
      </c>
      <c r="E8" s="12" t="s">
        <v>1732</v>
      </c>
      <c r="F8" s="11">
        <v>1</v>
      </c>
      <c r="G8" t="str">
        <f t="shared" ref="G8:G71" si="2">LEFT(E8,4)</f>
        <v>北海道　</v>
      </c>
      <c r="H8" s="1">
        <f>VLOOKUP(M8,評価協作成!$D$3:$F$838,2,FALSE)</f>
        <v>-10.3</v>
      </c>
      <c r="I8" s="1">
        <f>VLOOKUP(M8,評価協作成!$D$3:$F$838,3,FALSE)</f>
        <v>-16.600000000000001</v>
      </c>
      <c r="M8" s="1" t="str">
        <f t="shared" ref="M8:M71" si="3">G8&amp;C8</f>
        <v>北海道　糠平</v>
      </c>
      <c r="O8" s="1">
        <f t="shared" si="0"/>
        <v>0</v>
      </c>
      <c r="P8" s="1">
        <f t="shared" si="1"/>
        <v>0</v>
      </c>
      <c r="Q8">
        <f>IF(VLOOKUP($B8,'20230120'!$A$3:$G$838,6,FALSE)="","",VLOOKUP($B8,'20230120'!$A$3:$G$838,6,FALSE))</f>
        <v>-10.3</v>
      </c>
      <c r="R8">
        <f>IF(VLOOKUP($B8,'20230120'!$A$3:$G$838,7,FALSE)="","",VLOOKUP($B8,'20230120'!$A$3:$G$838,7,FALSE))</f>
        <v>-16.600000000000001</v>
      </c>
    </row>
    <row r="9" spans="1:18">
      <c r="A9" s="10">
        <v>3</v>
      </c>
      <c r="B9" s="11">
        <v>31</v>
      </c>
      <c r="C9" t="s">
        <v>6</v>
      </c>
      <c r="D9" s="12" t="s">
        <v>7</v>
      </c>
      <c r="E9" s="12" t="s">
        <v>1661</v>
      </c>
      <c r="F9" s="11">
        <v>1</v>
      </c>
      <c r="G9" t="str">
        <f t="shared" si="2"/>
        <v>北海道　</v>
      </c>
      <c r="H9" s="1">
        <f>VLOOKUP(M9,評価協作成!$D$3:$F$838,2,FALSE)</f>
        <v>-10</v>
      </c>
      <c r="I9" s="1">
        <f>VLOOKUP(M9,評価協作成!$D$3:$F$838,3,FALSE)</f>
        <v>-18.899999999999999</v>
      </c>
      <c r="M9" s="1" t="str">
        <f t="shared" si="3"/>
        <v>北海道　占冠</v>
      </c>
      <c r="O9" s="1">
        <f t="shared" si="0"/>
        <v>0</v>
      </c>
      <c r="P9" s="1">
        <f t="shared" si="1"/>
        <v>0</v>
      </c>
      <c r="Q9">
        <f>IF(VLOOKUP($B9,'20230120'!$A$3:$G$838,6,FALSE)="","",VLOOKUP($B9,'20230120'!$A$3:$G$838,6,FALSE))</f>
        <v>-10</v>
      </c>
      <c r="R9">
        <f>IF(VLOOKUP($B9,'20230120'!$A$3:$G$838,7,FALSE)="","",VLOOKUP($B9,'20230120'!$A$3:$G$838,7,FALSE))</f>
        <v>-18.899999999999999</v>
      </c>
    </row>
    <row r="10" spans="1:18">
      <c r="A10" s="10">
        <v>4</v>
      </c>
      <c r="B10" s="11">
        <v>20</v>
      </c>
      <c r="C10" t="s">
        <v>86</v>
      </c>
      <c r="D10" s="12" t="s">
        <v>87</v>
      </c>
      <c r="E10" s="12" t="s">
        <v>1652</v>
      </c>
      <c r="F10" s="11">
        <v>2</v>
      </c>
      <c r="G10" t="str">
        <f t="shared" si="2"/>
        <v>北海道　</v>
      </c>
      <c r="H10" s="1">
        <f>VLOOKUP(M10,評価協作成!$D$3:$F$838,2,FALSE)</f>
        <v>-9.5</v>
      </c>
      <c r="I10" s="1">
        <f>VLOOKUP(M10,評価協作成!$D$3:$F$838,3,FALSE)</f>
        <v>-16.7</v>
      </c>
      <c r="M10" s="1" t="str">
        <f t="shared" si="3"/>
        <v>北海道　江丹別</v>
      </c>
      <c r="O10" s="1">
        <f t="shared" si="0"/>
        <v>-9.9999999999999645E-2</v>
      </c>
      <c r="P10" s="1">
        <f t="shared" si="1"/>
        <v>0</v>
      </c>
      <c r="Q10">
        <f>IF(VLOOKUP($B10,'20230120'!$A$3:$G$838,6,FALSE)="","",VLOOKUP($B10,'20230120'!$A$3:$G$838,6,FALSE))</f>
        <v>-9.6</v>
      </c>
      <c r="R10">
        <f>IF(VLOOKUP($B10,'20230120'!$A$3:$G$838,7,FALSE)="","",VLOOKUP($B10,'20230120'!$A$3:$G$838,7,FALSE))</f>
        <v>-16.7</v>
      </c>
    </row>
    <row r="11" spans="1:18">
      <c r="A11" s="10">
        <v>5</v>
      </c>
      <c r="B11" s="11">
        <v>9</v>
      </c>
      <c r="C11" t="s">
        <v>8</v>
      </c>
      <c r="D11" s="12" t="s">
        <v>9</v>
      </c>
      <c r="E11" s="12" t="s">
        <v>1641</v>
      </c>
      <c r="F11" s="11">
        <v>1</v>
      </c>
      <c r="G11" t="str">
        <f t="shared" si="2"/>
        <v>北海道　</v>
      </c>
      <c r="H11" s="1">
        <f>VLOOKUP(M11,評価協作成!$D$3:$F$838,2,FALSE)</f>
        <v>-8.6999999999999993</v>
      </c>
      <c r="I11" s="1">
        <f>VLOOKUP(M11,評価協作成!$D$3:$F$838,3,FALSE)</f>
        <v>-15.8</v>
      </c>
      <c r="M11" s="1" t="str">
        <f t="shared" si="3"/>
        <v>北海道　中頓別</v>
      </c>
      <c r="O11" s="1">
        <f t="shared" si="0"/>
        <v>0</v>
      </c>
      <c r="P11" s="1">
        <f t="shared" si="1"/>
        <v>0</v>
      </c>
      <c r="Q11">
        <f>IF(VLOOKUP($B11,'20230120'!$A$3:$G$838,6,FALSE)="","",VLOOKUP($B11,'20230120'!$A$3:$G$838,6,FALSE))</f>
        <v>-8.6999999999999993</v>
      </c>
      <c r="R11">
        <f>IF(VLOOKUP($B11,'20230120'!$A$3:$G$838,7,FALSE)="","",VLOOKUP($B11,'20230120'!$A$3:$G$838,7,FALSE))</f>
        <v>-15.8</v>
      </c>
    </row>
    <row r="12" spans="1:18">
      <c r="A12" s="10">
        <v>6</v>
      </c>
      <c r="B12" s="11">
        <v>103</v>
      </c>
      <c r="C12" t="s">
        <v>88</v>
      </c>
      <c r="D12" s="12" t="s">
        <v>89</v>
      </c>
      <c r="E12" s="13" t="s">
        <v>1723</v>
      </c>
      <c r="F12" s="11">
        <v>2</v>
      </c>
      <c r="G12" t="str">
        <f t="shared" si="2"/>
        <v>北海道　</v>
      </c>
      <c r="H12" s="1">
        <f>VLOOKUP(M12,評価協作成!$D$3:$F$838,2,FALSE)</f>
        <v>-10.199999999999999</v>
      </c>
      <c r="I12" s="1">
        <f>VLOOKUP(M12,評価協作成!$D$3:$F$838,3,FALSE)</f>
        <v>-16.3</v>
      </c>
      <c r="M12" s="1" t="str">
        <f t="shared" si="3"/>
        <v>北海道　阿寒湖畔</v>
      </c>
      <c r="O12" s="1">
        <f t="shared" si="0"/>
        <v>0</v>
      </c>
      <c r="P12" s="1">
        <f t="shared" si="1"/>
        <v>0</v>
      </c>
      <c r="Q12">
        <f>IF(VLOOKUP($B12,'20230120'!$A$3:$G$838,6,FALSE)="","",VLOOKUP($B12,'20230120'!$A$3:$G$838,6,FALSE))</f>
        <v>-10.199999999999999</v>
      </c>
      <c r="R12">
        <f>IF(VLOOKUP($B12,'20230120'!$A$3:$G$838,7,FALSE)="","",VLOOKUP($B12,'20230120'!$A$3:$G$838,7,FALSE))</f>
        <v>-16.3</v>
      </c>
    </row>
    <row r="13" spans="1:18">
      <c r="A13" s="10">
        <v>7</v>
      </c>
      <c r="B13" s="11">
        <v>178</v>
      </c>
      <c r="C13" t="s">
        <v>316</v>
      </c>
      <c r="D13" s="12" t="s">
        <v>317</v>
      </c>
      <c r="E13" s="12" t="s">
        <v>1782</v>
      </c>
      <c r="F13" s="11">
        <v>3</v>
      </c>
      <c r="G13" t="str">
        <f t="shared" si="2"/>
        <v>青森県　</v>
      </c>
      <c r="H13" s="1">
        <f>VLOOKUP(M13,評価協作成!$D$3:$F$838,2,FALSE)</f>
        <v>-7.1</v>
      </c>
      <c r="I13" s="1">
        <f>VLOOKUP(M13,評価協作成!$D$3:$F$838,3,FALSE)</f>
        <v>-9.1</v>
      </c>
      <c r="M13" s="1" t="str">
        <f t="shared" si="3"/>
        <v>青森県　酸ケ湯</v>
      </c>
      <c r="O13" s="1">
        <f t="shared" si="0"/>
        <v>0</v>
      </c>
      <c r="P13" s="1">
        <f t="shared" si="1"/>
        <v>0</v>
      </c>
      <c r="Q13">
        <f>IF(VLOOKUP($B13,'20230120'!$A$3:$G$838,6,FALSE)="","",VLOOKUP($B13,'20230120'!$A$3:$G$838,6,FALSE))</f>
        <v>-7.1</v>
      </c>
      <c r="R13">
        <f>IF(VLOOKUP($B13,'20230120'!$A$3:$G$838,7,FALSE)="","",VLOOKUP($B13,'20230120'!$A$3:$G$838,7,FALSE))</f>
        <v>-9.1</v>
      </c>
    </row>
    <row r="14" spans="1:18">
      <c r="A14" s="10">
        <v>8</v>
      </c>
      <c r="B14" s="11">
        <v>51</v>
      </c>
      <c r="C14" t="s">
        <v>10</v>
      </c>
      <c r="D14" s="12" t="s">
        <v>11</v>
      </c>
      <c r="E14" s="12" t="s">
        <v>1678</v>
      </c>
      <c r="F14" s="11">
        <v>1</v>
      </c>
      <c r="G14" t="str">
        <f t="shared" si="2"/>
        <v>北海道　</v>
      </c>
      <c r="H14" s="1">
        <f>VLOOKUP(M14,評価協作成!$D$3:$F$838,2,FALSE)</f>
        <v>-8.8000000000000007</v>
      </c>
      <c r="I14" s="1">
        <f>VLOOKUP(M14,評価協作成!$D$3:$F$838,3,FALSE)</f>
        <v>-14.5</v>
      </c>
      <c r="M14" s="1" t="str">
        <f t="shared" si="3"/>
        <v>北海道　幌加内</v>
      </c>
      <c r="O14" s="1">
        <f t="shared" si="0"/>
        <v>0</v>
      </c>
      <c r="P14" s="1">
        <f t="shared" si="1"/>
        <v>0</v>
      </c>
      <c r="Q14">
        <f>IF(VLOOKUP($B14,'20230120'!$A$3:$G$838,6,FALSE)="","",VLOOKUP($B14,'20230120'!$A$3:$G$838,6,FALSE))</f>
        <v>-8.8000000000000007</v>
      </c>
      <c r="R14">
        <f>IF(VLOOKUP($B14,'20230120'!$A$3:$G$838,7,FALSE)="","",VLOOKUP($B14,'20230120'!$A$3:$G$838,7,FALSE))</f>
        <v>-14.5</v>
      </c>
    </row>
    <row r="15" spans="1:18">
      <c r="A15" s="10">
        <v>9</v>
      </c>
      <c r="B15" s="11">
        <v>15</v>
      </c>
      <c r="C15" t="s">
        <v>12</v>
      </c>
      <c r="D15" s="12" t="s">
        <v>13</v>
      </c>
      <c r="E15" s="12" t="s">
        <v>1647</v>
      </c>
      <c r="F15" s="11">
        <v>1</v>
      </c>
      <c r="G15" t="str">
        <f t="shared" si="2"/>
        <v>北海道　</v>
      </c>
      <c r="H15" s="1">
        <f>VLOOKUP(M15,評価協作成!$D$3:$F$838,2,FALSE)</f>
        <v>-8.6</v>
      </c>
      <c r="I15" s="1">
        <f>VLOOKUP(M15,評価協作成!$D$3:$F$838,3,FALSE)</f>
        <v>-14.2</v>
      </c>
      <c r="M15" s="1" t="str">
        <f t="shared" si="3"/>
        <v>北海道　名寄</v>
      </c>
      <c r="O15" s="1">
        <f t="shared" si="0"/>
        <v>0</v>
      </c>
      <c r="P15" s="1">
        <f t="shared" si="1"/>
        <v>0</v>
      </c>
      <c r="Q15">
        <f>IF(VLOOKUP($B15,'20230120'!$A$3:$G$838,6,FALSE)="","",VLOOKUP($B15,'20230120'!$A$3:$G$838,6,FALSE))</f>
        <v>-8.6</v>
      </c>
      <c r="R15">
        <f>IF(VLOOKUP($B15,'20230120'!$A$3:$G$838,7,FALSE)="","",VLOOKUP($B15,'20230120'!$A$3:$G$838,7,FALSE))</f>
        <v>-14.2</v>
      </c>
    </row>
    <row r="16" spans="1:18">
      <c r="A16" s="10">
        <v>10</v>
      </c>
      <c r="B16" s="11">
        <v>13</v>
      </c>
      <c r="C16" t="s">
        <v>14</v>
      </c>
      <c r="D16" s="12" t="s">
        <v>15</v>
      </c>
      <c r="E16" s="12" t="s">
        <v>1645</v>
      </c>
      <c r="F16" s="11">
        <v>1</v>
      </c>
      <c r="G16" t="str">
        <f t="shared" si="2"/>
        <v>北海道　</v>
      </c>
      <c r="H16" s="1">
        <f>VLOOKUP(M16,評価協作成!$D$3:$F$838,2,FALSE)</f>
        <v>-8.6999999999999993</v>
      </c>
      <c r="I16" s="1">
        <f>VLOOKUP(M16,評価協作成!$D$3:$F$838,3,FALSE)</f>
        <v>-14.7</v>
      </c>
      <c r="M16" s="1" t="str">
        <f t="shared" si="3"/>
        <v>北海道　音威子府</v>
      </c>
      <c r="O16" s="1">
        <f t="shared" si="0"/>
        <v>0</v>
      </c>
      <c r="P16" s="1">
        <f t="shared" si="1"/>
        <v>0</v>
      </c>
      <c r="Q16">
        <f>IF(VLOOKUP($B16,'20230120'!$A$3:$G$838,6,FALSE)="","",VLOOKUP($B16,'20230120'!$A$3:$G$838,6,FALSE))</f>
        <v>-8.6999999999999993</v>
      </c>
      <c r="R16">
        <f>IF(VLOOKUP($B16,'20230120'!$A$3:$G$838,7,FALSE)="","",VLOOKUP($B16,'20230120'!$A$3:$G$838,7,FALSE))</f>
        <v>-14.7</v>
      </c>
    </row>
    <row r="17" spans="1:18">
      <c r="A17" s="10">
        <v>11</v>
      </c>
      <c r="B17" s="11">
        <v>22</v>
      </c>
      <c r="C17" t="s">
        <v>16</v>
      </c>
      <c r="D17" s="12" t="s">
        <v>17</v>
      </c>
      <c r="E17" s="12" t="s">
        <v>1654</v>
      </c>
      <c r="F17" s="11">
        <v>1</v>
      </c>
      <c r="G17" t="str">
        <f t="shared" si="2"/>
        <v>北海道　</v>
      </c>
      <c r="H17" s="1">
        <f>VLOOKUP(M17,評価協作成!$D$3:$F$838,2,FALSE)</f>
        <v>-8.6</v>
      </c>
      <c r="I17" s="1">
        <f>VLOOKUP(M17,評価協作成!$D$3:$F$838,3,FALSE)</f>
        <v>-14</v>
      </c>
      <c r="M17" s="1" t="str">
        <f t="shared" si="3"/>
        <v>北海道　上川</v>
      </c>
      <c r="O17" s="1">
        <f t="shared" si="0"/>
        <v>0</v>
      </c>
      <c r="P17" s="1">
        <f t="shared" si="1"/>
        <v>0</v>
      </c>
      <c r="Q17">
        <f>IF(VLOOKUP($B17,'20230120'!$A$3:$G$838,6,FALSE)="","",VLOOKUP($B17,'20230120'!$A$3:$G$838,6,FALSE))</f>
        <v>-8.6</v>
      </c>
      <c r="R17">
        <f>IF(VLOOKUP($B17,'20230120'!$A$3:$G$838,7,FALSE)="","",VLOOKUP($B17,'20230120'!$A$3:$G$838,7,FALSE))</f>
        <v>-14</v>
      </c>
    </row>
    <row r="18" spans="1:18">
      <c r="A18" s="10">
        <v>12</v>
      </c>
      <c r="B18" s="11">
        <v>101</v>
      </c>
      <c r="C18" t="s">
        <v>18</v>
      </c>
      <c r="D18" s="12" t="s">
        <v>19</v>
      </c>
      <c r="E18" s="12" t="s">
        <v>1722</v>
      </c>
      <c r="F18" s="11">
        <v>1</v>
      </c>
      <c r="G18" t="str">
        <f t="shared" si="2"/>
        <v>北海道　</v>
      </c>
      <c r="H18" s="1">
        <f>VLOOKUP(M18,評価協作成!$D$3:$F$838,2,FALSE)</f>
        <v>-9.4</v>
      </c>
      <c r="I18" s="1">
        <f>VLOOKUP(M18,評価協作成!$D$3:$F$838,3,FALSE)</f>
        <v>-16.100000000000001</v>
      </c>
      <c r="M18" s="1" t="str">
        <f t="shared" si="3"/>
        <v>北海道　川湯</v>
      </c>
      <c r="O18" s="1">
        <f t="shared" si="0"/>
        <v>0</v>
      </c>
      <c r="P18" s="1">
        <f t="shared" si="1"/>
        <v>0</v>
      </c>
      <c r="Q18">
        <f>IF(VLOOKUP($B18,'20230120'!$A$3:$G$838,6,FALSE)="","",VLOOKUP($B18,'20230120'!$A$3:$G$838,6,FALSE))</f>
        <v>-9.4</v>
      </c>
      <c r="R18">
        <f>IF(VLOOKUP($B18,'20230120'!$A$3:$G$838,7,FALSE)="","",VLOOKUP($B18,'20230120'!$A$3:$G$838,7,FALSE))</f>
        <v>-16.100000000000001</v>
      </c>
    </row>
    <row r="19" spans="1:18">
      <c r="A19" s="10">
        <v>13</v>
      </c>
      <c r="B19" s="11">
        <v>11</v>
      </c>
      <c r="C19" t="s">
        <v>20</v>
      </c>
      <c r="D19" s="12" t="s">
        <v>21</v>
      </c>
      <c r="E19" s="12" t="s">
        <v>1643</v>
      </c>
      <c r="F19" s="11">
        <v>1</v>
      </c>
      <c r="G19" t="str">
        <f t="shared" si="2"/>
        <v>北海道　</v>
      </c>
      <c r="H19" s="1">
        <f>VLOOKUP(M19,評価協作成!$D$3:$F$838,2,FALSE)</f>
        <v>-8.3000000000000007</v>
      </c>
      <c r="I19" s="1">
        <f>VLOOKUP(M19,評価協作成!$D$3:$F$838,3,FALSE)</f>
        <v>-15.2</v>
      </c>
      <c r="M19" s="1" t="str">
        <f t="shared" si="3"/>
        <v>北海道　歌登</v>
      </c>
      <c r="O19" s="1">
        <f t="shared" si="0"/>
        <v>0</v>
      </c>
      <c r="P19" s="1">
        <f t="shared" si="1"/>
        <v>0</v>
      </c>
      <c r="Q19">
        <f>IF(VLOOKUP($B19,'20230120'!$A$3:$G$838,6,FALSE)="","",VLOOKUP($B19,'20230120'!$A$3:$G$838,6,FALSE))</f>
        <v>-8.3000000000000007</v>
      </c>
      <c r="R19">
        <f>IF(VLOOKUP($B19,'20230120'!$A$3:$G$838,7,FALSE)="","",VLOOKUP($B19,'20230120'!$A$3:$G$838,7,FALSE))</f>
        <v>-15.2</v>
      </c>
    </row>
    <row r="20" spans="1:18">
      <c r="A20" s="10">
        <v>14</v>
      </c>
      <c r="B20" s="11">
        <v>84</v>
      </c>
      <c r="C20" t="s">
        <v>90</v>
      </c>
      <c r="D20" s="12" t="s">
        <v>91</v>
      </c>
      <c r="E20" s="12" t="s">
        <v>1707</v>
      </c>
      <c r="F20" s="11">
        <v>2</v>
      </c>
      <c r="G20" t="str">
        <f t="shared" si="2"/>
        <v>北海道　</v>
      </c>
      <c r="H20" s="1">
        <f>VLOOKUP(M20,評価協作成!$D$3:$F$838,2,FALSE)</f>
        <v>-7.6</v>
      </c>
      <c r="I20" s="1">
        <f>VLOOKUP(M20,評価協作成!$D$3:$F$838,3,FALSE)</f>
        <v>-11.5</v>
      </c>
      <c r="M20" s="1" t="str">
        <f t="shared" si="3"/>
        <v>北海道　白滝</v>
      </c>
      <c r="O20" s="1">
        <f t="shared" si="0"/>
        <v>0</v>
      </c>
      <c r="P20" s="1">
        <f t="shared" si="1"/>
        <v>0</v>
      </c>
      <c r="Q20">
        <f>IF(VLOOKUP($B20,'20230120'!$A$3:$G$838,6,FALSE)="","",VLOOKUP($B20,'20230120'!$A$3:$G$838,6,FALSE))</f>
        <v>-7.6</v>
      </c>
      <c r="R20">
        <f>IF(VLOOKUP($B20,'20230120'!$A$3:$G$838,7,FALSE)="","",VLOOKUP($B20,'20230120'!$A$3:$G$838,7,FALSE))</f>
        <v>-11.5</v>
      </c>
    </row>
    <row r="21" spans="1:18">
      <c r="A21" s="10">
        <v>15</v>
      </c>
      <c r="B21" s="11">
        <v>26</v>
      </c>
      <c r="C21" t="s">
        <v>22</v>
      </c>
      <c r="D21" s="12" t="s">
        <v>23</v>
      </c>
      <c r="E21" s="12" t="s">
        <v>1657</v>
      </c>
      <c r="F21" s="11">
        <v>1</v>
      </c>
      <c r="G21" t="str">
        <f t="shared" si="2"/>
        <v>北海道　</v>
      </c>
      <c r="H21" s="1">
        <f>VLOOKUP(M21,評価協作成!$D$3:$F$838,2,FALSE)</f>
        <v>-8.6999999999999993</v>
      </c>
      <c r="I21" s="1">
        <f>VLOOKUP(M21,評価協作成!$D$3:$F$838,3,FALSE)</f>
        <v>-14.4</v>
      </c>
      <c r="M21" s="1" t="str">
        <f t="shared" si="3"/>
        <v>北海道　美瑛</v>
      </c>
      <c r="O21" s="1">
        <f t="shared" si="0"/>
        <v>0</v>
      </c>
      <c r="P21" s="1">
        <f t="shared" si="1"/>
        <v>0</v>
      </c>
      <c r="Q21">
        <f>IF(VLOOKUP($B21,'20230120'!$A$3:$G$838,6,FALSE)="","",VLOOKUP($B21,'20230120'!$A$3:$G$838,6,FALSE))</f>
        <v>-8.6999999999999993</v>
      </c>
      <c r="R21">
        <f>IF(VLOOKUP($B21,'20230120'!$A$3:$G$838,7,FALSE)="","",VLOOKUP($B21,'20230120'!$A$3:$G$838,7,FALSE))</f>
        <v>-14.4</v>
      </c>
    </row>
    <row r="22" spans="1:18">
      <c r="A22" s="10">
        <v>16</v>
      </c>
      <c r="B22" s="11">
        <v>89</v>
      </c>
      <c r="C22" t="s">
        <v>92</v>
      </c>
      <c r="D22" s="12" t="s">
        <v>93</v>
      </c>
      <c r="E22" s="12" t="s">
        <v>1713</v>
      </c>
      <c r="F22" s="11">
        <v>2</v>
      </c>
      <c r="G22" t="str">
        <f t="shared" si="2"/>
        <v>北海道　</v>
      </c>
      <c r="H22" s="1">
        <f>VLOOKUP(M22,評価協作成!$D$3:$F$838,2,FALSE)</f>
        <v>-10.3</v>
      </c>
      <c r="I22" s="1">
        <f>VLOOKUP(M22,評価協作成!$D$3:$F$838,3,FALSE)</f>
        <v>-15.5</v>
      </c>
      <c r="M22" s="1" t="str">
        <f t="shared" si="3"/>
        <v>北海道　留辺蘂</v>
      </c>
      <c r="O22" s="1">
        <f t="shared" si="0"/>
        <v>0</v>
      </c>
      <c r="P22" s="1">
        <f t="shared" si="1"/>
        <v>0</v>
      </c>
      <c r="Q22">
        <f>IF(VLOOKUP($B22,'20230120'!$A$3:$G$838,6,FALSE)="","",VLOOKUP($B22,'20230120'!$A$3:$G$838,6,FALSE))</f>
        <v>-10.3</v>
      </c>
      <c r="R22">
        <f>IF(VLOOKUP($B22,'20230120'!$A$3:$G$838,7,FALSE)="","",VLOOKUP($B22,'20230120'!$A$3:$G$838,7,FALSE))</f>
        <v>-15.5</v>
      </c>
    </row>
    <row r="23" spans="1:18">
      <c r="A23" s="10">
        <v>17</v>
      </c>
      <c r="B23" s="11">
        <v>29</v>
      </c>
      <c r="C23" t="s">
        <v>94</v>
      </c>
      <c r="D23" s="12" t="s">
        <v>95</v>
      </c>
      <c r="E23" s="12" t="s">
        <v>1659</v>
      </c>
      <c r="F23" s="11">
        <v>2</v>
      </c>
      <c r="G23" t="str">
        <f t="shared" si="2"/>
        <v>北海道　</v>
      </c>
      <c r="H23" s="1">
        <f>VLOOKUP(M23,評価協作成!$D$3:$F$838,2,FALSE)</f>
        <v>-8.3000000000000007</v>
      </c>
      <c r="I23" s="1">
        <f>VLOOKUP(M23,評価協作成!$D$3:$F$838,3,FALSE)</f>
        <v>-14</v>
      </c>
      <c r="M23" s="1" t="str">
        <f t="shared" si="3"/>
        <v>北海道　麓郷</v>
      </c>
      <c r="O23" s="1">
        <f t="shared" si="0"/>
        <v>0</v>
      </c>
      <c r="P23" s="1">
        <f t="shared" si="1"/>
        <v>0</v>
      </c>
      <c r="Q23">
        <f>IF(VLOOKUP($B23,'20230120'!$A$3:$G$838,6,FALSE)="","",VLOOKUP($B23,'20230120'!$A$3:$G$838,6,FALSE))</f>
        <v>-8.3000000000000007</v>
      </c>
      <c r="R23">
        <f>IF(VLOOKUP($B23,'20230120'!$A$3:$G$838,7,FALSE)="","",VLOOKUP($B23,'20230120'!$A$3:$G$838,7,FALSE))</f>
        <v>-14</v>
      </c>
    </row>
    <row r="24" spans="1:18">
      <c r="A24" s="10">
        <v>18</v>
      </c>
      <c r="B24" s="11">
        <v>14</v>
      </c>
      <c r="C24" t="s">
        <v>24</v>
      </c>
      <c r="D24" s="12" t="s">
        <v>25</v>
      </c>
      <c r="E24" s="12" t="s">
        <v>1646</v>
      </c>
      <c r="F24" s="11">
        <v>1</v>
      </c>
      <c r="G24" t="str">
        <f t="shared" si="2"/>
        <v>北海道　</v>
      </c>
      <c r="H24" s="1">
        <f>VLOOKUP(M24,評価協作成!$D$3:$F$838,2,FALSE)</f>
        <v>-8.1999999999999993</v>
      </c>
      <c r="I24" s="1">
        <f>VLOOKUP(M24,評価協作成!$D$3:$F$838,3,FALSE)</f>
        <v>-14.1</v>
      </c>
      <c r="M24" s="1" t="str">
        <f t="shared" si="3"/>
        <v>北海道　美深</v>
      </c>
      <c r="O24" s="1">
        <f t="shared" si="0"/>
        <v>0</v>
      </c>
      <c r="P24" s="1">
        <f t="shared" si="1"/>
        <v>0</v>
      </c>
      <c r="Q24">
        <f>IF(VLOOKUP($B24,'20230120'!$A$3:$G$838,6,FALSE)="","",VLOOKUP($B24,'20230120'!$A$3:$G$838,6,FALSE))</f>
        <v>-8.1999999999999993</v>
      </c>
      <c r="R24">
        <f>IF(VLOOKUP($B24,'20230120'!$A$3:$G$838,7,FALSE)="","",VLOOKUP($B24,'20230120'!$A$3:$G$838,7,FALSE))</f>
        <v>-14.1</v>
      </c>
    </row>
    <row r="25" spans="1:18">
      <c r="A25" s="10">
        <v>19</v>
      </c>
      <c r="B25" s="11">
        <v>132</v>
      </c>
      <c r="C25" t="s">
        <v>26</v>
      </c>
      <c r="D25" s="12" t="s">
        <v>27</v>
      </c>
      <c r="E25" s="12" t="s">
        <v>1750</v>
      </c>
      <c r="F25" s="11">
        <v>1</v>
      </c>
      <c r="G25" t="str">
        <f t="shared" si="2"/>
        <v>北海道　</v>
      </c>
      <c r="H25" s="1">
        <f>VLOOKUP(M25,評価協作成!$D$3:$F$838,2,FALSE)</f>
        <v>-7</v>
      </c>
      <c r="I25" s="1">
        <f>VLOOKUP(M25,評価協作成!$D$3:$F$838,3,FALSE)</f>
        <v>-11.8</v>
      </c>
      <c r="M25" s="1" t="str">
        <f t="shared" si="3"/>
        <v>北海道　大滝</v>
      </c>
      <c r="O25" s="1">
        <f t="shared" si="0"/>
        <v>0</v>
      </c>
      <c r="P25" s="1">
        <f t="shared" si="1"/>
        <v>0</v>
      </c>
      <c r="Q25">
        <f>IF(VLOOKUP($B25,'20230120'!$A$3:$G$838,6,FALSE)="","",VLOOKUP($B25,'20230120'!$A$3:$G$838,6,FALSE))</f>
        <v>-7</v>
      </c>
      <c r="R25">
        <f>IF(VLOOKUP($B25,'20230120'!$A$3:$G$838,7,FALSE)="","",VLOOKUP($B25,'20230120'!$A$3:$G$838,7,FALSE))</f>
        <v>-11.8</v>
      </c>
    </row>
    <row r="26" spans="1:18">
      <c r="A26" s="10">
        <v>20</v>
      </c>
      <c r="B26" s="11">
        <v>16</v>
      </c>
      <c r="C26" t="s">
        <v>28</v>
      </c>
      <c r="D26" s="12" t="s">
        <v>29</v>
      </c>
      <c r="E26" s="12" t="s">
        <v>1648</v>
      </c>
      <c r="F26" s="11">
        <v>1</v>
      </c>
      <c r="G26" t="str">
        <f t="shared" si="2"/>
        <v>北海道　</v>
      </c>
      <c r="H26" s="1">
        <f>VLOOKUP(M26,評価協作成!$D$3:$F$838,2,FALSE)</f>
        <v>-8.4</v>
      </c>
      <c r="I26" s="1">
        <f>VLOOKUP(M26,評価協作成!$D$3:$F$838,3,FALSE)</f>
        <v>-15</v>
      </c>
      <c r="M26" s="1" t="str">
        <f t="shared" si="3"/>
        <v>北海道　下川</v>
      </c>
      <c r="O26" s="1">
        <f t="shared" si="0"/>
        <v>0</v>
      </c>
      <c r="P26" s="1">
        <f t="shared" si="1"/>
        <v>0</v>
      </c>
      <c r="Q26">
        <f>IF(VLOOKUP($B26,'20230120'!$A$3:$G$838,6,FALSE)="","",VLOOKUP($B26,'20230120'!$A$3:$G$838,6,FALSE))</f>
        <v>-8.4</v>
      </c>
      <c r="R26">
        <f>IF(VLOOKUP($B26,'20230120'!$A$3:$G$838,7,FALSE)="","",VLOOKUP($B26,'20230120'!$A$3:$G$838,7,FALSE))</f>
        <v>-15</v>
      </c>
    </row>
    <row r="27" spans="1:18">
      <c r="A27" s="10">
        <v>21</v>
      </c>
      <c r="B27" s="11">
        <v>25</v>
      </c>
      <c r="C27" t="s">
        <v>1528</v>
      </c>
      <c r="D27" s="12" t="s">
        <v>1569</v>
      </c>
      <c r="E27" s="12" t="s">
        <v>1656</v>
      </c>
      <c r="F27" s="11">
        <v>2</v>
      </c>
      <c r="G27" t="str">
        <f t="shared" si="2"/>
        <v>北海道　</v>
      </c>
      <c r="H27" s="1">
        <f>VLOOKUP(M27,評価協作成!$D$3:$F$838,2,FALSE)</f>
        <v>-8.4</v>
      </c>
      <c r="I27" s="1">
        <f>VLOOKUP(M27,評価協作成!$D$3:$F$838,3,FALSE)</f>
        <v>-13.6</v>
      </c>
      <c r="M27" s="1" t="str">
        <f t="shared" si="3"/>
        <v>北海道　志比内</v>
      </c>
      <c r="O27" s="1">
        <f t="shared" si="0"/>
        <v>0</v>
      </c>
      <c r="P27" s="1">
        <f t="shared" si="1"/>
        <v>0</v>
      </c>
      <c r="Q27">
        <f>IF(VLOOKUP($B27,'20230120'!$A$3:$G$838,6,FALSE)="","",VLOOKUP($B27,'20230120'!$A$3:$G$838,6,FALSE))</f>
        <v>-8.4</v>
      </c>
      <c r="R27">
        <f>IF(VLOOKUP($B27,'20230120'!$A$3:$G$838,7,FALSE)="","",VLOOKUP($B27,'20230120'!$A$3:$G$838,7,FALSE))</f>
        <v>-13.6</v>
      </c>
    </row>
    <row r="28" spans="1:18">
      <c r="A28" s="10">
        <v>22</v>
      </c>
      <c r="B28" s="11">
        <v>112</v>
      </c>
      <c r="C28" t="s">
        <v>30</v>
      </c>
      <c r="D28" s="12" t="s">
        <v>31</v>
      </c>
      <c r="E28" s="12" t="s">
        <v>1731</v>
      </c>
      <c r="F28" s="11">
        <v>1</v>
      </c>
      <c r="G28" t="str">
        <f t="shared" si="2"/>
        <v>北海道　</v>
      </c>
      <c r="H28" s="1">
        <f>VLOOKUP(M28,評価協作成!$D$3:$F$838,2,FALSE)</f>
        <v>-10.8</v>
      </c>
      <c r="I28" s="1">
        <f>VLOOKUP(M28,評価協作成!$D$3:$F$838,3,FALSE)</f>
        <v>-18.899999999999999</v>
      </c>
      <c r="M28" s="1" t="str">
        <f t="shared" si="3"/>
        <v>北海道　陸別</v>
      </c>
      <c r="O28" s="1">
        <f t="shared" si="0"/>
        <v>0</v>
      </c>
      <c r="P28" s="1">
        <f t="shared" si="1"/>
        <v>0</v>
      </c>
      <c r="Q28">
        <f>IF(VLOOKUP($B28,'20230120'!$A$3:$G$838,6,FALSE)="","",VLOOKUP($B28,'20230120'!$A$3:$G$838,6,FALSE))</f>
        <v>-10.8</v>
      </c>
      <c r="R28">
        <f>IF(VLOOKUP($B28,'20230120'!$A$3:$G$838,7,FALSE)="","",VLOOKUP($B28,'20230120'!$A$3:$G$838,7,FALSE))</f>
        <v>-18.899999999999999</v>
      </c>
    </row>
    <row r="29" spans="1:18">
      <c r="A29" s="10">
        <v>23</v>
      </c>
      <c r="B29" s="11">
        <v>70</v>
      </c>
      <c r="C29" t="s">
        <v>96</v>
      </c>
      <c r="D29" s="12" t="s">
        <v>97</v>
      </c>
      <c r="E29" s="12" t="s">
        <v>1697</v>
      </c>
      <c r="F29" s="11">
        <v>2</v>
      </c>
      <c r="G29" t="str">
        <f t="shared" si="2"/>
        <v>北海道　</v>
      </c>
      <c r="H29" s="1">
        <f>VLOOKUP(M29,評価協作成!$D$3:$F$838,2,FALSE)</f>
        <v>-7</v>
      </c>
      <c r="I29" s="1">
        <f>VLOOKUP(M29,評価協作成!$D$3:$F$838,3,FALSE)</f>
        <v>-10.3</v>
      </c>
      <c r="M29" s="1" t="str">
        <f t="shared" si="3"/>
        <v>北海道　真狩</v>
      </c>
      <c r="O29" s="1">
        <f t="shared" si="0"/>
        <v>0</v>
      </c>
      <c r="P29" s="1">
        <f t="shared" si="1"/>
        <v>0</v>
      </c>
      <c r="Q29">
        <f>IF(VLOOKUP($B29,'20230120'!$A$3:$G$838,6,FALSE)="","",VLOOKUP($B29,'20230120'!$A$3:$G$838,6,FALSE))</f>
        <v>-7</v>
      </c>
      <c r="R29">
        <f>IF(VLOOKUP($B29,'20230120'!$A$3:$G$838,7,FALSE)="","",VLOOKUP($B29,'20230120'!$A$3:$G$838,7,FALSE))</f>
        <v>-10.3</v>
      </c>
    </row>
    <row r="30" spans="1:18">
      <c r="A30" s="10">
        <v>24</v>
      </c>
      <c r="B30" s="11">
        <v>85</v>
      </c>
      <c r="C30" t="s">
        <v>98</v>
      </c>
      <c r="D30" s="12" t="s">
        <v>99</v>
      </c>
      <c r="E30" s="12" t="s">
        <v>1707</v>
      </c>
      <c r="F30" s="11">
        <v>2</v>
      </c>
      <c r="G30" t="str">
        <f t="shared" si="2"/>
        <v>北海道　</v>
      </c>
      <c r="H30" s="1">
        <f>VLOOKUP(M30,評価協作成!$D$3:$F$838,2,FALSE)</f>
        <v>-9.4</v>
      </c>
      <c r="I30" s="1">
        <f>VLOOKUP(M30,評価協作成!$D$3:$F$838,3,FALSE)</f>
        <v>-16.3</v>
      </c>
      <c r="M30" s="1" t="str">
        <f t="shared" si="3"/>
        <v>北海道　生田原</v>
      </c>
      <c r="O30" s="1">
        <f t="shared" si="0"/>
        <v>0</v>
      </c>
      <c r="P30" s="1">
        <f t="shared" si="1"/>
        <v>0</v>
      </c>
      <c r="Q30">
        <f>IF(VLOOKUP($B30,'20230120'!$A$3:$G$838,6,FALSE)="","",VLOOKUP($B30,'20230120'!$A$3:$G$838,6,FALSE))</f>
        <v>-9.4</v>
      </c>
      <c r="R30">
        <f>IF(VLOOKUP($B30,'20230120'!$A$3:$G$838,7,FALSE)="","",VLOOKUP($B30,'20230120'!$A$3:$G$838,7,FALSE))</f>
        <v>-16.3</v>
      </c>
    </row>
    <row r="31" spans="1:18">
      <c r="A31" s="10">
        <v>25</v>
      </c>
      <c r="B31" s="11">
        <v>12</v>
      </c>
      <c r="C31" t="s">
        <v>32</v>
      </c>
      <c r="D31" s="12" t="s">
        <v>33</v>
      </c>
      <c r="E31" s="12" t="s">
        <v>1644</v>
      </c>
      <c r="F31" s="11">
        <v>1</v>
      </c>
      <c r="G31" t="str">
        <f t="shared" si="2"/>
        <v>北海道　</v>
      </c>
      <c r="H31" s="1">
        <f>VLOOKUP(M31,評価協作成!$D$3:$F$838,2,FALSE)</f>
        <v>-7.8</v>
      </c>
      <c r="I31" s="1">
        <f>VLOOKUP(M31,評価協作成!$D$3:$F$838,3,FALSE)</f>
        <v>-13.7</v>
      </c>
      <c r="M31" s="1" t="str">
        <f t="shared" si="3"/>
        <v>北海道　中川</v>
      </c>
      <c r="O31" s="1">
        <f t="shared" si="0"/>
        <v>0</v>
      </c>
      <c r="P31" s="1">
        <f t="shared" si="1"/>
        <v>0</v>
      </c>
      <c r="Q31">
        <f>IF(VLOOKUP($B31,'20230120'!$A$3:$G$838,6,FALSE)="","",VLOOKUP($B31,'20230120'!$A$3:$G$838,6,FALSE))</f>
        <v>-7.8</v>
      </c>
      <c r="R31">
        <f>IF(VLOOKUP($B31,'20230120'!$A$3:$G$838,7,FALSE)="","",VLOOKUP($B31,'20230120'!$A$3:$G$838,7,FALSE))</f>
        <v>-13.7</v>
      </c>
    </row>
    <row r="32" spans="1:18">
      <c r="A32" s="10">
        <v>26</v>
      </c>
      <c r="B32" s="11">
        <v>17</v>
      </c>
      <c r="C32" t="s">
        <v>34</v>
      </c>
      <c r="D32" s="12" t="s">
        <v>35</v>
      </c>
      <c r="E32" s="12" t="s">
        <v>1649</v>
      </c>
      <c r="F32" s="11">
        <v>1</v>
      </c>
      <c r="G32" t="str">
        <f t="shared" si="2"/>
        <v>北海道　</v>
      </c>
      <c r="H32" s="1">
        <f>VLOOKUP(M32,評価協作成!$D$3:$F$838,2,FALSE)</f>
        <v>-9.3000000000000007</v>
      </c>
      <c r="I32" s="1">
        <f>VLOOKUP(M32,評価協作成!$D$3:$F$838,3,FALSE)</f>
        <v>-15.2</v>
      </c>
      <c r="M32" s="1" t="str">
        <f t="shared" si="3"/>
        <v>北海道　士別</v>
      </c>
      <c r="O32" s="1">
        <f t="shared" si="0"/>
        <v>-9.9999999999999645E-2</v>
      </c>
      <c r="P32" s="1">
        <f t="shared" si="1"/>
        <v>0</v>
      </c>
      <c r="Q32">
        <f>IF(VLOOKUP($B32,'20230120'!$A$3:$G$838,6,FALSE)="","",VLOOKUP($B32,'20230120'!$A$3:$G$838,6,FALSE))</f>
        <v>-9.4</v>
      </c>
      <c r="R32">
        <f>IF(VLOOKUP($B32,'20230120'!$A$3:$G$838,7,FALSE)="","",VLOOKUP($B32,'20230120'!$A$3:$G$838,7,FALSE))</f>
        <v>-15.2</v>
      </c>
    </row>
    <row r="33" spans="1:18">
      <c r="A33" s="10">
        <v>27</v>
      </c>
      <c r="B33" s="11">
        <v>30</v>
      </c>
      <c r="C33" t="s">
        <v>36</v>
      </c>
      <c r="D33" s="12" t="s">
        <v>37</v>
      </c>
      <c r="E33" s="12" t="s">
        <v>1660</v>
      </c>
      <c r="F33" s="11">
        <v>1</v>
      </c>
      <c r="G33" t="str">
        <f t="shared" si="2"/>
        <v>北海道　</v>
      </c>
      <c r="H33" s="1">
        <f>VLOOKUP(M33,評価協作成!$D$3:$F$838,2,FALSE)</f>
        <v>-8.1999999999999993</v>
      </c>
      <c r="I33" s="1">
        <f>VLOOKUP(M33,評価協作成!$D$3:$F$838,3,FALSE)</f>
        <v>-14.3</v>
      </c>
      <c r="M33" s="1" t="str">
        <f t="shared" si="3"/>
        <v>北海道　幾寅</v>
      </c>
      <c r="O33" s="1">
        <f t="shared" si="0"/>
        <v>0</v>
      </c>
      <c r="P33" s="1">
        <f t="shared" si="1"/>
        <v>0</v>
      </c>
      <c r="Q33">
        <f>IF(VLOOKUP($B33,'20230120'!$A$3:$G$838,6,FALSE)="","",VLOOKUP($B33,'20230120'!$A$3:$G$838,6,FALSE))</f>
        <v>-8.1999999999999993</v>
      </c>
      <c r="R33">
        <f>IF(VLOOKUP($B33,'20230120'!$A$3:$G$838,7,FALSE)="","",VLOOKUP($B33,'20230120'!$A$3:$G$838,7,FALSE))</f>
        <v>-14.3</v>
      </c>
    </row>
    <row r="34" spans="1:18">
      <c r="A34" s="10">
        <v>28</v>
      </c>
      <c r="B34" s="11">
        <v>141</v>
      </c>
      <c r="C34" t="s">
        <v>100</v>
      </c>
      <c r="D34" s="12" t="s">
        <v>101</v>
      </c>
      <c r="E34" s="12" t="s">
        <v>1757</v>
      </c>
      <c r="F34" s="11">
        <v>2</v>
      </c>
      <c r="G34" t="str">
        <f t="shared" si="2"/>
        <v>北海道　</v>
      </c>
      <c r="H34" s="1">
        <f>VLOOKUP(M34,評価協作成!$D$3:$F$838,2,FALSE)</f>
        <v>-7.3</v>
      </c>
      <c r="I34" s="1">
        <f>VLOOKUP(M34,評価協作成!$D$3:$F$838,3,FALSE)</f>
        <v>-12.4</v>
      </c>
      <c r="M34" s="1" t="str">
        <f t="shared" si="3"/>
        <v>北海道　日高</v>
      </c>
      <c r="O34" s="1">
        <f t="shared" si="0"/>
        <v>0</v>
      </c>
      <c r="P34" s="1">
        <f t="shared" si="1"/>
        <v>0</v>
      </c>
      <c r="Q34">
        <f>IF(VLOOKUP($B34,'20230120'!$A$3:$G$838,6,FALSE)="","",VLOOKUP($B34,'20230120'!$A$3:$G$838,6,FALSE))</f>
        <v>-7.3</v>
      </c>
      <c r="R34">
        <f>IF(VLOOKUP($B34,'20230120'!$A$3:$G$838,7,FALSE)="","",VLOOKUP($B34,'20230120'!$A$3:$G$838,7,FALSE))</f>
        <v>-12.4</v>
      </c>
    </row>
    <row r="35" spans="1:18">
      <c r="A35" s="10">
        <v>29</v>
      </c>
      <c r="B35" s="11">
        <v>71</v>
      </c>
      <c r="C35" t="s">
        <v>38</v>
      </c>
      <c r="D35" s="12" t="s">
        <v>39</v>
      </c>
      <c r="E35" s="12" t="s">
        <v>1698</v>
      </c>
      <c r="F35" s="11">
        <v>1</v>
      </c>
      <c r="G35" t="str">
        <f t="shared" si="2"/>
        <v>北海道　</v>
      </c>
      <c r="H35" s="1">
        <f>VLOOKUP(M35,評価協作成!$D$3:$F$838,2,FALSE)</f>
        <v>-7</v>
      </c>
      <c r="I35" s="1">
        <f>VLOOKUP(M35,評価協作成!$D$3:$F$838,3,FALSE)</f>
        <v>-13.2</v>
      </c>
      <c r="M35" s="1" t="str">
        <f t="shared" si="3"/>
        <v>北海道　喜茂別</v>
      </c>
      <c r="O35" s="1">
        <f t="shared" si="0"/>
        <v>0</v>
      </c>
      <c r="P35" s="1">
        <f t="shared" si="1"/>
        <v>0</v>
      </c>
      <c r="Q35">
        <f>IF(VLOOKUP($B35,'20230120'!$A$3:$G$838,6,FALSE)="","",VLOOKUP($B35,'20230120'!$A$3:$G$838,6,FALSE))</f>
        <v>-7</v>
      </c>
      <c r="R35">
        <f>IF(VLOOKUP($B35,'20230120'!$A$3:$G$838,7,FALSE)="","",VLOOKUP($B35,'20230120'!$A$3:$G$838,7,FALSE))</f>
        <v>-13.2</v>
      </c>
    </row>
    <row r="36" spans="1:18">
      <c r="A36" s="10">
        <v>30</v>
      </c>
      <c r="B36" s="11">
        <v>18</v>
      </c>
      <c r="C36" t="s">
        <v>102</v>
      </c>
      <c r="D36" s="12" t="s">
        <v>103</v>
      </c>
      <c r="E36" s="13" t="s">
        <v>1650</v>
      </c>
      <c r="F36" s="11">
        <v>1</v>
      </c>
      <c r="G36" t="str">
        <f t="shared" si="2"/>
        <v>北海道　</v>
      </c>
      <c r="H36" s="1">
        <f>VLOOKUP(M36,評価協作成!$D$3:$F$838,2,FALSE)</f>
        <v>-8.4</v>
      </c>
      <c r="I36" s="1">
        <f>VLOOKUP(M36,評価協作成!$D$3:$F$838,3,FALSE)</f>
        <v>-13.7</v>
      </c>
      <c r="M36" s="1" t="str">
        <f t="shared" si="3"/>
        <v>北海道　朝日</v>
      </c>
      <c r="O36" s="1">
        <f t="shared" si="0"/>
        <v>0</v>
      </c>
      <c r="P36" s="1">
        <f t="shared" si="1"/>
        <v>0</v>
      </c>
      <c r="Q36">
        <f>IF(VLOOKUP($B36,'20230120'!$A$3:$G$838,6,FALSE)="","",VLOOKUP($B36,'20230120'!$A$3:$G$838,6,FALSE))</f>
        <v>-8.4</v>
      </c>
      <c r="R36">
        <f>IF(VLOOKUP($B36,'20230120'!$A$3:$G$838,7,FALSE)="","",VLOOKUP($B36,'20230120'!$A$3:$G$838,7,FALSE))</f>
        <v>-13.7</v>
      </c>
    </row>
    <row r="37" spans="1:18">
      <c r="A37" s="10">
        <v>31</v>
      </c>
      <c r="B37" s="11">
        <v>78</v>
      </c>
      <c r="C37" t="s">
        <v>40</v>
      </c>
      <c r="D37" s="12" t="s">
        <v>41</v>
      </c>
      <c r="E37" s="12" t="s">
        <v>1705</v>
      </c>
      <c r="F37" s="11">
        <v>1</v>
      </c>
      <c r="G37" t="str">
        <f t="shared" si="2"/>
        <v>北海道　</v>
      </c>
      <c r="H37" s="1">
        <f>VLOOKUP(M37,評価協作成!$D$3:$F$838,2,FALSE)</f>
        <v>-8.1</v>
      </c>
      <c r="I37" s="1">
        <f>VLOOKUP(M37,評価協作成!$D$3:$F$838,3,FALSE)</f>
        <v>-14.3</v>
      </c>
      <c r="M37" s="1" t="str">
        <f t="shared" si="3"/>
        <v>北海道　滝上</v>
      </c>
      <c r="O37" s="1">
        <f t="shared" si="0"/>
        <v>0</v>
      </c>
      <c r="P37" s="1">
        <f t="shared" si="1"/>
        <v>0</v>
      </c>
      <c r="Q37">
        <f>IF(VLOOKUP($B37,'20230120'!$A$3:$G$838,6,FALSE)="","",VLOOKUP($B37,'20230120'!$A$3:$G$838,6,FALSE))</f>
        <v>-8.1</v>
      </c>
      <c r="R37">
        <f>IF(VLOOKUP($B37,'20230120'!$A$3:$G$838,7,FALSE)="","",VLOOKUP($B37,'20230120'!$A$3:$G$838,7,FALSE))</f>
        <v>-14.3</v>
      </c>
    </row>
    <row r="38" spans="1:18">
      <c r="A38" s="10">
        <v>32</v>
      </c>
      <c r="B38" s="11">
        <v>75</v>
      </c>
      <c r="C38" t="s">
        <v>42</v>
      </c>
      <c r="D38" s="12" t="s">
        <v>43</v>
      </c>
      <c r="E38" s="12" t="s">
        <v>1702</v>
      </c>
      <c r="F38" s="11">
        <v>1</v>
      </c>
      <c r="G38" t="str">
        <f t="shared" si="2"/>
        <v>北海道　</v>
      </c>
      <c r="H38" s="1">
        <f>VLOOKUP(M38,評価協作成!$D$3:$F$838,2,FALSE)</f>
        <v>-8.4</v>
      </c>
      <c r="I38" s="1">
        <f>VLOOKUP(M38,評価協作成!$D$3:$F$838,3,FALSE)</f>
        <v>-16.100000000000001</v>
      </c>
      <c r="M38" s="1" t="str">
        <f t="shared" si="3"/>
        <v>北海道　西興部</v>
      </c>
      <c r="O38" s="1">
        <f t="shared" si="0"/>
        <v>0</v>
      </c>
      <c r="P38" s="1">
        <f t="shared" si="1"/>
        <v>0</v>
      </c>
      <c r="Q38">
        <f>IF(VLOOKUP($B38,'20230120'!$A$3:$G$838,6,FALSE)="","",VLOOKUP($B38,'20230120'!$A$3:$G$838,6,FALSE))</f>
        <v>-8.4</v>
      </c>
      <c r="R38">
        <f>IF(VLOOKUP($B38,'20230120'!$A$3:$G$838,7,FALSE)="","",VLOOKUP($B38,'20230120'!$A$3:$G$838,7,FALSE))</f>
        <v>-16.100000000000001</v>
      </c>
    </row>
    <row r="39" spans="1:18">
      <c r="A39" s="10">
        <v>33</v>
      </c>
      <c r="B39" s="11">
        <v>5</v>
      </c>
      <c r="C39" t="s">
        <v>104</v>
      </c>
      <c r="D39" s="12" t="s">
        <v>105</v>
      </c>
      <c r="E39" s="12" t="s">
        <v>1636</v>
      </c>
      <c r="F39" s="11">
        <v>2</v>
      </c>
      <c r="G39" t="str">
        <f t="shared" si="2"/>
        <v>北海道　</v>
      </c>
      <c r="H39" s="1">
        <f>VLOOKUP(M39,評価協作成!$D$3:$F$838,2,FALSE)</f>
        <v>-7.1</v>
      </c>
      <c r="I39" s="1">
        <f>VLOOKUP(M39,評価協作成!$D$3:$F$838,3,FALSE)</f>
        <v>-12.4</v>
      </c>
      <c r="M39" s="1" t="str">
        <f t="shared" si="3"/>
        <v>北海道　沼川</v>
      </c>
      <c r="O39" s="1">
        <f t="shared" si="0"/>
        <v>0</v>
      </c>
      <c r="P39" s="1">
        <f t="shared" si="1"/>
        <v>0</v>
      </c>
      <c r="Q39">
        <f>IF(VLOOKUP($B39,'20230120'!$A$3:$G$838,6,FALSE)="","",VLOOKUP($B39,'20230120'!$A$3:$G$838,6,FALSE))</f>
        <v>-7.1</v>
      </c>
      <c r="R39">
        <f>IF(VLOOKUP($B39,'20230120'!$A$3:$G$838,7,FALSE)="","",VLOOKUP($B39,'20230120'!$A$3:$G$838,7,FALSE))</f>
        <v>-12.4</v>
      </c>
    </row>
    <row r="40" spans="1:18">
      <c r="A40" s="10">
        <v>34</v>
      </c>
      <c r="B40" s="11">
        <v>52</v>
      </c>
      <c r="C40" t="s">
        <v>106</v>
      </c>
      <c r="D40" s="12" t="s">
        <v>107</v>
      </c>
      <c r="E40" s="12" t="s">
        <v>1679</v>
      </c>
      <c r="F40" s="11">
        <v>2</v>
      </c>
      <c r="G40" t="str">
        <f t="shared" si="2"/>
        <v>北海道　</v>
      </c>
      <c r="H40" s="1">
        <f>VLOOKUP(M40,評価協作成!$D$3:$F$838,2,FALSE)</f>
        <v>-7.2</v>
      </c>
      <c r="I40" s="1">
        <f>VLOOKUP(M40,評価協作成!$D$3:$F$838,3,FALSE)</f>
        <v>-11.7</v>
      </c>
      <c r="M40" s="1" t="str">
        <f t="shared" si="3"/>
        <v>北海道　石狩沼田</v>
      </c>
      <c r="O40" s="1">
        <f t="shared" si="0"/>
        <v>0</v>
      </c>
      <c r="P40" s="1">
        <f t="shared" si="1"/>
        <v>0</v>
      </c>
      <c r="Q40">
        <f>IF(VLOOKUP($B40,'20230120'!$A$3:$G$838,6,FALSE)="","",VLOOKUP($B40,'20230120'!$A$3:$G$838,6,FALSE))</f>
        <v>-7.2</v>
      </c>
      <c r="R40">
        <f>IF(VLOOKUP($B40,'20230120'!$A$3:$G$838,7,FALSE)="","",VLOOKUP($B40,'20230120'!$A$3:$G$838,7,FALSE))</f>
        <v>-11.7</v>
      </c>
    </row>
    <row r="41" spans="1:18">
      <c r="A41" s="10">
        <v>35</v>
      </c>
      <c r="B41" s="11">
        <v>24</v>
      </c>
      <c r="C41" t="s">
        <v>108</v>
      </c>
      <c r="D41" s="12" t="s">
        <v>109</v>
      </c>
      <c r="E41" s="12" t="s">
        <v>1655</v>
      </c>
      <c r="F41" s="11">
        <v>2</v>
      </c>
      <c r="G41" t="str">
        <f t="shared" si="2"/>
        <v>北海道　</v>
      </c>
      <c r="H41" s="1">
        <f>VLOOKUP(M41,評価協作成!$D$3:$F$838,2,FALSE)</f>
        <v>-8.5</v>
      </c>
      <c r="I41" s="1">
        <f>VLOOKUP(M41,評価協作成!$D$3:$F$838,3,FALSE)</f>
        <v>-13.6</v>
      </c>
      <c r="M41" s="1" t="str">
        <f t="shared" si="3"/>
        <v>北海道　東川</v>
      </c>
      <c r="O41" s="1">
        <f t="shared" si="0"/>
        <v>0</v>
      </c>
      <c r="P41" s="1">
        <f t="shared" si="1"/>
        <v>0</v>
      </c>
      <c r="Q41">
        <f>IF(VLOOKUP($B41,'20230120'!$A$3:$G$838,6,FALSE)="","",VLOOKUP($B41,'20230120'!$A$3:$G$838,6,FALSE))</f>
        <v>-8.5</v>
      </c>
      <c r="R41">
        <f>IF(VLOOKUP($B41,'20230120'!$A$3:$G$838,7,FALSE)="","",VLOOKUP($B41,'20230120'!$A$3:$G$838,7,FALSE))</f>
        <v>-13.6</v>
      </c>
    </row>
    <row r="42" spans="1:18">
      <c r="A42" s="10">
        <v>36</v>
      </c>
      <c r="B42" s="11">
        <v>81</v>
      </c>
      <c r="C42" t="s">
        <v>44</v>
      </c>
      <c r="D42" s="12" t="s">
        <v>45</v>
      </c>
      <c r="E42" s="12" t="s">
        <v>1708</v>
      </c>
      <c r="F42" s="11">
        <v>1</v>
      </c>
      <c r="G42" t="str">
        <f t="shared" si="2"/>
        <v>北海道　</v>
      </c>
      <c r="H42" s="1">
        <f>VLOOKUP(M42,評価協作成!$D$3:$F$838,2,FALSE)</f>
        <v>-9.4</v>
      </c>
      <c r="I42" s="1">
        <f>VLOOKUP(M42,評価協作成!$D$3:$F$838,3,FALSE)</f>
        <v>-16.399999999999999</v>
      </c>
      <c r="M42" s="1" t="str">
        <f t="shared" si="3"/>
        <v>北海道　佐呂間</v>
      </c>
      <c r="O42" s="1">
        <f t="shared" si="0"/>
        <v>0</v>
      </c>
      <c r="P42" s="1">
        <f t="shared" si="1"/>
        <v>0</v>
      </c>
      <c r="Q42">
        <f>IF(VLOOKUP($B42,'20230120'!$A$3:$G$838,6,FALSE)="","",VLOOKUP($B42,'20230120'!$A$3:$G$838,6,FALSE))</f>
        <v>-9.4</v>
      </c>
      <c r="R42">
        <f>IF(VLOOKUP($B42,'20230120'!$A$3:$G$838,7,FALSE)="","",VLOOKUP($B42,'20230120'!$A$3:$G$838,7,FALSE))</f>
        <v>-16.399999999999999</v>
      </c>
    </row>
    <row r="43" spans="1:18">
      <c r="A43" s="10">
        <v>37</v>
      </c>
      <c r="B43" s="11">
        <v>90</v>
      </c>
      <c r="C43" t="s">
        <v>46</v>
      </c>
      <c r="D43" s="12" t="s">
        <v>47</v>
      </c>
      <c r="E43" s="12" t="s">
        <v>1714</v>
      </c>
      <c r="F43" s="11">
        <v>1</v>
      </c>
      <c r="G43" t="str">
        <f t="shared" si="2"/>
        <v>北海道　</v>
      </c>
      <c r="H43" s="1">
        <f>VLOOKUP(M43,評価協作成!$D$3:$F$838,2,FALSE)</f>
        <v>-9.3000000000000007</v>
      </c>
      <c r="I43" s="1">
        <f>VLOOKUP(M43,評価協作成!$D$3:$F$838,3,FALSE)</f>
        <v>-14.5</v>
      </c>
      <c r="M43" s="1" t="str">
        <f t="shared" si="3"/>
        <v>北海道　境野</v>
      </c>
      <c r="O43" s="1">
        <f t="shared" si="0"/>
        <v>0</v>
      </c>
      <c r="P43" s="1">
        <f t="shared" si="1"/>
        <v>0</v>
      </c>
      <c r="Q43">
        <f>IF(VLOOKUP($B43,'20230120'!$A$3:$G$838,6,FALSE)="","",VLOOKUP($B43,'20230120'!$A$3:$G$838,6,FALSE))</f>
        <v>-9.3000000000000007</v>
      </c>
      <c r="R43">
        <f>IF(VLOOKUP($B43,'20230120'!$A$3:$G$838,7,FALSE)="","",VLOOKUP($B43,'20230120'!$A$3:$G$838,7,FALSE))</f>
        <v>-14.5</v>
      </c>
    </row>
    <row r="44" spans="1:18">
      <c r="A44" s="10">
        <v>38</v>
      </c>
      <c r="B44" s="11">
        <v>286</v>
      </c>
      <c r="C44" t="s">
        <v>577</v>
      </c>
      <c r="D44" s="12" t="s">
        <v>578</v>
      </c>
      <c r="E44" s="12" t="s">
        <v>1870</v>
      </c>
      <c r="F44" s="11">
        <v>5</v>
      </c>
      <c r="G44" t="str">
        <f t="shared" si="2"/>
        <v>福島県　</v>
      </c>
      <c r="H44" s="1">
        <f>VLOOKUP(M44,評価協作成!$D$3:$F$838,2,FALSE)</f>
        <v>-6.3</v>
      </c>
      <c r="I44" s="1">
        <f>VLOOKUP(M44,評価協作成!$D$3:$F$838,3,FALSE)</f>
        <v>-8.6</v>
      </c>
      <c r="M44" s="1" t="str">
        <f t="shared" si="3"/>
        <v>福島県　鷲倉</v>
      </c>
      <c r="O44" s="1">
        <f t="shared" si="0"/>
        <v>0</v>
      </c>
      <c r="P44" s="1">
        <f t="shared" si="1"/>
        <v>0</v>
      </c>
      <c r="Q44">
        <f>IF(VLOOKUP($B44,'20230120'!$A$3:$G$838,6,FALSE)="","",VLOOKUP($B44,'20230120'!$A$3:$G$838,6,FALSE))</f>
        <v>-6.3</v>
      </c>
      <c r="R44">
        <f>IF(VLOOKUP($B44,'20230120'!$A$3:$G$838,7,FALSE)="","",VLOOKUP($B44,'20230120'!$A$3:$G$838,7,FALSE))</f>
        <v>-8.6</v>
      </c>
    </row>
    <row r="45" spans="1:18">
      <c r="A45" s="10">
        <v>39</v>
      </c>
      <c r="B45" s="11">
        <v>19</v>
      </c>
      <c r="C45" t="s">
        <v>110</v>
      </c>
      <c r="D45" s="12" t="s">
        <v>111</v>
      </c>
      <c r="E45" s="12" t="s">
        <v>1651</v>
      </c>
      <c r="F45" s="11">
        <v>2</v>
      </c>
      <c r="G45" t="str">
        <f t="shared" si="2"/>
        <v>北海道　</v>
      </c>
      <c r="H45" s="1">
        <f>VLOOKUP(M45,評価協作成!$D$3:$F$838,2,FALSE)</f>
        <v>-8.3000000000000007</v>
      </c>
      <c r="I45" s="1">
        <f>VLOOKUP(M45,評価協作成!$D$3:$F$838,3,FALSE)</f>
        <v>-13.3</v>
      </c>
      <c r="M45" s="1" t="str">
        <f t="shared" si="3"/>
        <v>北海道　和寒</v>
      </c>
      <c r="O45" s="1">
        <f t="shared" si="0"/>
        <v>0</v>
      </c>
      <c r="P45" s="1">
        <f t="shared" si="1"/>
        <v>0</v>
      </c>
      <c r="Q45">
        <f>IF(VLOOKUP($B45,'20230120'!$A$3:$G$838,6,FALSE)="","",VLOOKUP($B45,'20230120'!$A$3:$G$838,6,FALSE))</f>
        <v>-8.3000000000000007</v>
      </c>
      <c r="R45">
        <f>IF(VLOOKUP($B45,'20230120'!$A$3:$G$838,7,FALSE)="","",VLOOKUP($B45,'20230120'!$A$3:$G$838,7,FALSE))</f>
        <v>-13.3</v>
      </c>
    </row>
    <row r="46" spans="1:18">
      <c r="A46" s="10">
        <v>40</v>
      </c>
      <c r="B46" s="11">
        <v>80</v>
      </c>
      <c r="C46" t="s">
        <v>48</v>
      </c>
      <c r="D46" s="12" t="s">
        <v>49</v>
      </c>
      <c r="E46" s="12" t="s">
        <v>1707</v>
      </c>
      <c r="F46" s="11">
        <v>1</v>
      </c>
      <c r="G46" t="str">
        <f t="shared" si="2"/>
        <v>北海道　</v>
      </c>
      <c r="H46" s="1">
        <f>VLOOKUP(M46,評価協作成!$D$3:$F$838,2,FALSE)</f>
        <v>-7.8</v>
      </c>
      <c r="I46" s="1">
        <f>VLOOKUP(M46,評価協作成!$D$3:$F$838,3,FALSE)</f>
        <v>-14.6</v>
      </c>
      <c r="M46" s="1" t="str">
        <f t="shared" si="3"/>
        <v>北海道　遠軽</v>
      </c>
      <c r="O46" s="1">
        <f t="shared" si="0"/>
        <v>0</v>
      </c>
      <c r="P46" s="1">
        <f t="shared" si="1"/>
        <v>0</v>
      </c>
      <c r="Q46">
        <f>IF(VLOOKUP($B46,'20230120'!$A$3:$G$838,6,FALSE)="","",VLOOKUP($B46,'20230120'!$A$3:$G$838,6,FALSE))</f>
        <v>-7.8</v>
      </c>
      <c r="R46">
        <f>IF(VLOOKUP($B46,'20230120'!$A$3:$G$838,7,FALSE)="","",VLOOKUP($B46,'20230120'!$A$3:$G$838,7,FALSE))</f>
        <v>-14.6</v>
      </c>
    </row>
    <row r="47" spans="1:18">
      <c r="A47" s="10">
        <v>41</v>
      </c>
      <c r="B47" s="11">
        <v>28</v>
      </c>
      <c r="C47" t="s">
        <v>112</v>
      </c>
      <c r="D47" s="12" t="s">
        <v>113</v>
      </c>
      <c r="E47" s="12" t="s">
        <v>1659</v>
      </c>
      <c r="F47" s="11">
        <v>2</v>
      </c>
      <c r="G47" t="str">
        <f t="shared" si="2"/>
        <v>北海道　</v>
      </c>
      <c r="H47" s="1">
        <f>VLOOKUP(M47,評価協作成!$D$3:$F$838,2,FALSE)</f>
        <v>-8.3000000000000007</v>
      </c>
      <c r="I47" s="1">
        <f>VLOOKUP(M47,評価協作成!$D$3:$F$838,3,FALSE)</f>
        <v>-14.4</v>
      </c>
      <c r="M47" s="1" t="str">
        <f t="shared" si="3"/>
        <v>北海道　富良野</v>
      </c>
      <c r="O47" s="1">
        <f t="shared" si="0"/>
        <v>0</v>
      </c>
      <c r="P47" s="1">
        <f t="shared" si="1"/>
        <v>0</v>
      </c>
      <c r="Q47">
        <f>IF(VLOOKUP($B47,'20230120'!$A$3:$G$838,6,FALSE)="","",VLOOKUP($B47,'20230120'!$A$3:$G$838,6,FALSE))</f>
        <v>-8.3000000000000007</v>
      </c>
      <c r="R47">
        <f>IF(VLOOKUP($B47,'20230120'!$A$3:$G$838,7,FALSE)="","",VLOOKUP($B47,'20230120'!$A$3:$G$838,7,FALSE))</f>
        <v>-14.4</v>
      </c>
    </row>
    <row r="48" spans="1:18">
      <c r="A48" s="10">
        <v>42</v>
      </c>
      <c r="B48" s="11">
        <v>21</v>
      </c>
      <c r="C48" t="s">
        <v>114</v>
      </c>
      <c r="D48" s="12" t="s">
        <v>115</v>
      </c>
      <c r="E48" s="12" t="s">
        <v>1653</v>
      </c>
      <c r="F48" s="11">
        <v>2</v>
      </c>
      <c r="G48" t="str">
        <f t="shared" si="2"/>
        <v>北海道　</v>
      </c>
      <c r="H48" s="1">
        <f>VLOOKUP(M48,評価協作成!$D$3:$F$838,2,FALSE)</f>
        <v>-8.3000000000000007</v>
      </c>
      <c r="I48" s="1">
        <f>VLOOKUP(M48,評価協作成!$D$3:$F$838,3,FALSE)</f>
        <v>-13.6</v>
      </c>
      <c r="M48" s="1" t="str">
        <f t="shared" si="3"/>
        <v>北海道　比布</v>
      </c>
      <c r="O48" s="1">
        <f t="shared" si="0"/>
        <v>0</v>
      </c>
      <c r="P48" s="1">
        <f t="shared" si="1"/>
        <v>0</v>
      </c>
      <c r="Q48">
        <f>IF(VLOOKUP($B48,'20230120'!$A$3:$G$838,6,FALSE)="","",VLOOKUP($B48,'20230120'!$A$3:$G$838,6,FALSE))</f>
        <v>-8.3000000000000007</v>
      </c>
      <c r="R48">
        <f>IF(VLOOKUP($B48,'20230120'!$A$3:$G$838,7,FALSE)="","",VLOOKUP($B48,'20230120'!$A$3:$G$838,7,FALSE))</f>
        <v>-13.6</v>
      </c>
    </row>
    <row r="49" spans="1:18">
      <c r="A49" s="10">
        <v>43</v>
      </c>
      <c r="B49" s="11">
        <v>37</v>
      </c>
      <c r="C49" t="s">
        <v>116</v>
      </c>
      <c r="D49" s="12" t="s">
        <v>117</v>
      </c>
      <c r="E49" s="12" t="s">
        <v>1666</v>
      </c>
      <c r="F49" s="11">
        <v>2</v>
      </c>
      <c r="G49" t="str">
        <f t="shared" si="2"/>
        <v>北海道　</v>
      </c>
      <c r="H49" s="1">
        <f>VLOOKUP(M49,評価協作成!$D$3:$F$838,2,FALSE)</f>
        <v>-7.4</v>
      </c>
      <c r="I49" s="1">
        <f>VLOOKUP(M49,評価協作成!$D$3:$F$838,3,FALSE)</f>
        <v>-13.3</v>
      </c>
      <c r="M49" s="1" t="str">
        <f t="shared" si="3"/>
        <v>北海道　達布</v>
      </c>
      <c r="O49" s="1">
        <f t="shared" si="0"/>
        <v>0</v>
      </c>
      <c r="P49" s="1">
        <f t="shared" si="1"/>
        <v>0</v>
      </c>
      <c r="Q49">
        <f>IF(VLOOKUP($B49,'20230120'!$A$3:$G$838,6,FALSE)="","",VLOOKUP($B49,'20230120'!$A$3:$G$838,6,FALSE))</f>
        <v>-7.4</v>
      </c>
      <c r="R49">
        <f>IF(VLOOKUP($B49,'20230120'!$A$3:$G$838,7,FALSE)="","",VLOOKUP($B49,'20230120'!$A$3:$G$838,7,FALSE))</f>
        <v>-13.3</v>
      </c>
    </row>
    <row r="50" spans="1:18">
      <c r="A50" s="10">
        <v>44</v>
      </c>
      <c r="B50" s="11">
        <v>74</v>
      </c>
      <c r="C50" t="s">
        <v>50</v>
      </c>
      <c r="D50" s="12" t="s">
        <v>51</v>
      </c>
      <c r="E50" s="12" t="s">
        <v>1701</v>
      </c>
      <c r="F50" s="11">
        <v>1</v>
      </c>
      <c r="G50" t="str">
        <f t="shared" si="2"/>
        <v>北海道　</v>
      </c>
      <c r="H50" s="1">
        <f>VLOOKUP(M50,評価協作成!$D$3:$F$838,2,FALSE)</f>
        <v>-7.1</v>
      </c>
      <c r="I50" s="1">
        <f>VLOOKUP(M50,評価協作成!$D$3:$F$838,3,FALSE)</f>
        <v>-12.6</v>
      </c>
      <c r="M50" s="1" t="str">
        <f t="shared" si="3"/>
        <v>北海道　興部</v>
      </c>
      <c r="O50" s="1">
        <f t="shared" si="0"/>
        <v>0</v>
      </c>
      <c r="P50" s="1">
        <f t="shared" si="1"/>
        <v>0</v>
      </c>
      <c r="Q50">
        <f>IF(VLOOKUP($B50,'20230120'!$A$3:$G$838,6,FALSE)="","",VLOOKUP($B50,'20230120'!$A$3:$G$838,6,FALSE))</f>
        <v>-7.1</v>
      </c>
      <c r="R50">
        <f>IF(VLOOKUP($B50,'20230120'!$A$3:$G$838,7,FALSE)="","",VLOOKUP($B50,'20230120'!$A$3:$G$838,7,FALSE))</f>
        <v>-12.6</v>
      </c>
    </row>
    <row r="51" spans="1:18">
      <c r="A51" s="10">
        <v>45</v>
      </c>
      <c r="B51" s="11">
        <v>54</v>
      </c>
      <c r="C51" t="s">
        <v>118</v>
      </c>
      <c r="D51" s="12" t="s">
        <v>119</v>
      </c>
      <c r="E51" s="12" t="s">
        <v>1681</v>
      </c>
      <c r="F51" s="11">
        <v>2</v>
      </c>
      <c r="G51" t="str">
        <f t="shared" si="2"/>
        <v>北海道　</v>
      </c>
      <c r="H51" s="1">
        <f>VLOOKUP(M51,評価協作成!$D$3:$F$838,2,FALSE)</f>
        <v>-7.2</v>
      </c>
      <c r="I51" s="1">
        <f>VLOOKUP(M51,評価協作成!$D$3:$F$838,3,FALSE)</f>
        <v>-12.5</v>
      </c>
      <c r="M51" s="1" t="str">
        <f t="shared" si="3"/>
        <v>北海道　空知吉野</v>
      </c>
      <c r="O51" s="1">
        <f t="shared" si="0"/>
        <v>0</v>
      </c>
      <c r="P51" s="1">
        <f t="shared" si="1"/>
        <v>0</v>
      </c>
      <c r="Q51">
        <f>IF(VLOOKUP($B51,'20230120'!$A$3:$G$838,6,FALSE)="","",VLOOKUP($B51,'20230120'!$A$3:$G$838,6,FALSE))</f>
        <v>-7.2</v>
      </c>
      <c r="R51">
        <f>IF(VLOOKUP($B51,'20230120'!$A$3:$G$838,7,FALSE)="","",VLOOKUP($B51,'20230120'!$A$3:$G$838,7,FALSE))</f>
        <v>-12.5</v>
      </c>
    </row>
    <row r="52" spans="1:18">
      <c r="A52" s="10">
        <v>46</v>
      </c>
      <c r="B52" s="11">
        <v>27</v>
      </c>
      <c r="C52" t="s">
        <v>120</v>
      </c>
      <c r="D52" s="12" t="s">
        <v>121</v>
      </c>
      <c r="E52" s="12" t="s">
        <v>1658</v>
      </c>
      <c r="F52" s="11">
        <v>2</v>
      </c>
      <c r="G52" t="str">
        <f t="shared" si="2"/>
        <v>北海道　</v>
      </c>
      <c r="H52" s="1">
        <f>VLOOKUP(M52,評価協作成!$D$3:$F$838,2,FALSE)</f>
        <v>-7.8</v>
      </c>
      <c r="I52" s="1">
        <f>VLOOKUP(M52,評価協作成!$D$3:$F$838,3,FALSE)</f>
        <v>-12.8</v>
      </c>
      <c r="M52" s="1" t="str">
        <f t="shared" si="3"/>
        <v>北海道　上富良野</v>
      </c>
      <c r="O52" s="1">
        <f t="shared" si="0"/>
        <v>0</v>
      </c>
      <c r="P52" s="1">
        <f t="shared" si="1"/>
        <v>0</v>
      </c>
      <c r="Q52">
        <f>IF(VLOOKUP($B52,'20230120'!$A$3:$G$838,6,FALSE)="","",VLOOKUP($B52,'20230120'!$A$3:$G$838,6,FALSE))</f>
        <v>-7.8</v>
      </c>
      <c r="R52">
        <f>IF(VLOOKUP($B52,'20230120'!$A$3:$G$838,7,FALSE)="","",VLOOKUP($B52,'20230120'!$A$3:$G$838,7,FALSE))</f>
        <v>-12.8</v>
      </c>
    </row>
    <row r="53" spans="1:18">
      <c r="A53" s="10">
        <v>47</v>
      </c>
      <c r="B53" s="11">
        <v>4</v>
      </c>
      <c r="C53" t="s">
        <v>52</v>
      </c>
      <c r="D53" s="12" t="s">
        <v>53</v>
      </c>
      <c r="E53" s="12" t="s">
        <v>1637</v>
      </c>
      <c r="F53" s="11">
        <v>1</v>
      </c>
      <c r="G53" t="str">
        <f t="shared" si="2"/>
        <v>北海道　</v>
      </c>
      <c r="H53" s="1">
        <f>VLOOKUP(M53,評価協作成!$D$3:$F$838,2,FALSE)</f>
        <v>-6.1</v>
      </c>
      <c r="I53" s="1">
        <f>VLOOKUP(M53,評価協作成!$D$3:$F$838,3,FALSE)</f>
        <v>-9.8000000000000007</v>
      </c>
      <c r="M53" s="1" t="str">
        <f t="shared" si="3"/>
        <v>北海道　浜鬼志別</v>
      </c>
      <c r="O53" s="1">
        <f t="shared" si="0"/>
        <v>0</v>
      </c>
      <c r="P53" s="1">
        <f t="shared" si="1"/>
        <v>0</v>
      </c>
      <c r="Q53">
        <f>IF(VLOOKUP($B53,'20230120'!$A$3:$G$838,6,FALSE)="","",VLOOKUP($B53,'20230120'!$A$3:$G$838,6,FALSE))</f>
        <v>-6.1</v>
      </c>
      <c r="R53">
        <f>IF(VLOOKUP($B53,'20230120'!$A$3:$G$838,7,FALSE)="","",VLOOKUP($B53,'20230120'!$A$3:$G$838,7,FALSE))</f>
        <v>-9.8000000000000007</v>
      </c>
    </row>
    <row r="54" spans="1:18">
      <c r="A54" s="10">
        <v>48</v>
      </c>
      <c r="B54" s="11">
        <v>8</v>
      </c>
      <c r="C54" t="s">
        <v>54</v>
      </c>
      <c r="D54" s="12" t="s">
        <v>55</v>
      </c>
      <c r="E54" s="12" t="s">
        <v>1640</v>
      </c>
      <c r="F54" s="11">
        <v>1</v>
      </c>
      <c r="G54" t="str">
        <f t="shared" si="2"/>
        <v>北海道　</v>
      </c>
      <c r="H54" s="1">
        <f>VLOOKUP(M54,評価協作成!$D$3:$F$838,2,FALSE)</f>
        <v>-6.2</v>
      </c>
      <c r="I54" s="1">
        <f>VLOOKUP(M54,評価協作成!$D$3:$F$838,3,FALSE)</f>
        <v>-10</v>
      </c>
      <c r="M54" s="1" t="str">
        <f t="shared" si="3"/>
        <v>北海道　浜頓別</v>
      </c>
      <c r="O54" s="1">
        <f t="shared" si="0"/>
        <v>0</v>
      </c>
      <c r="P54" s="1">
        <f t="shared" si="1"/>
        <v>0</v>
      </c>
      <c r="Q54">
        <f>IF(VLOOKUP($B54,'20230120'!$A$3:$G$838,6,FALSE)="","",VLOOKUP($B54,'20230120'!$A$3:$G$838,6,FALSE))</f>
        <v>-6.2</v>
      </c>
      <c r="R54">
        <f>IF(VLOOKUP($B54,'20230120'!$A$3:$G$838,7,FALSE)="","",VLOOKUP($B54,'20230120'!$A$3:$G$838,7,FALSE))</f>
        <v>-10</v>
      </c>
    </row>
    <row r="55" spans="1:18">
      <c r="A55" s="10">
        <v>49</v>
      </c>
      <c r="B55" s="11">
        <v>61</v>
      </c>
      <c r="C55" t="s">
        <v>56</v>
      </c>
      <c r="D55" s="12" t="s">
        <v>57</v>
      </c>
      <c r="E55" s="12" t="s">
        <v>1688</v>
      </c>
      <c r="F55" s="11">
        <v>1</v>
      </c>
      <c r="G55" t="str">
        <f t="shared" si="2"/>
        <v>北海道　</v>
      </c>
      <c r="H55" s="1">
        <f>VLOOKUP(M55,評価協作成!$D$3:$F$838,2,FALSE)</f>
        <v>-6.9</v>
      </c>
      <c r="I55" s="1">
        <f>VLOOKUP(M55,評価協作成!$D$3:$F$838,3,FALSE)</f>
        <v>-11.6</v>
      </c>
      <c r="M55" s="1" t="str">
        <f t="shared" si="3"/>
        <v>北海道　夕張</v>
      </c>
      <c r="O55" s="1">
        <f t="shared" si="0"/>
        <v>0</v>
      </c>
      <c r="P55" s="1">
        <f t="shared" si="1"/>
        <v>0</v>
      </c>
      <c r="Q55">
        <f>IF(VLOOKUP($B55,'20230120'!$A$3:$G$838,6,FALSE)="","",VLOOKUP($B55,'20230120'!$A$3:$G$838,6,FALSE))</f>
        <v>-6.9</v>
      </c>
      <c r="R55">
        <f>IF(VLOOKUP($B55,'20230120'!$A$3:$G$838,7,FALSE)="","",VLOOKUP($B55,'20230120'!$A$3:$G$838,7,FALSE))</f>
        <v>-11.6</v>
      </c>
    </row>
    <row r="56" spans="1:18">
      <c r="A56" s="10">
        <v>50</v>
      </c>
      <c r="B56" s="11">
        <v>40</v>
      </c>
      <c r="C56" t="s">
        <v>122</v>
      </c>
      <c r="D56" s="12" t="s">
        <v>123</v>
      </c>
      <c r="E56" s="12" t="s">
        <v>1667</v>
      </c>
      <c r="F56" s="11">
        <v>2</v>
      </c>
      <c r="G56" t="str">
        <f t="shared" si="2"/>
        <v>北海道　</v>
      </c>
      <c r="H56" s="1">
        <f>VLOOKUP(M56,評価協作成!$D$3:$F$838,2,FALSE)</f>
        <v>-6.6</v>
      </c>
      <c r="I56" s="1">
        <f>VLOOKUP(M56,評価協作成!$D$3:$F$838,3,FALSE)</f>
        <v>-12.4</v>
      </c>
      <c r="M56" s="1" t="str">
        <f t="shared" si="3"/>
        <v>北海道　幌糠</v>
      </c>
      <c r="O56" s="1">
        <f t="shared" si="0"/>
        <v>0</v>
      </c>
      <c r="P56" s="1">
        <f t="shared" si="1"/>
        <v>0</v>
      </c>
      <c r="Q56">
        <f>IF(VLOOKUP($B56,'20230120'!$A$3:$G$838,6,FALSE)="","",VLOOKUP($B56,'20230120'!$A$3:$G$838,6,FALSE))</f>
        <v>-6.6</v>
      </c>
      <c r="R56">
        <f>IF(VLOOKUP($B56,'20230120'!$A$3:$G$838,7,FALSE)="","",VLOOKUP($B56,'20230120'!$A$3:$G$838,7,FALSE))</f>
        <v>-12.4</v>
      </c>
    </row>
    <row r="57" spans="1:18">
      <c r="A57" s="10">
        <v>51</v>
      </c>
      <c r="B57" s="11">
        <v>102</v>
      </c>
      <c r="C57" t="s">
        <v>58</v>
      </c>
      <c r="D57" s="12" t="s">
        <v>59</v>
      </c>
      <c r="E57" s="12" t="s">
        <v>1722</v>
      </c>
      <c r="F57" s="11">
        <v>1</v>
      </c>
      <c r="G57" t="str">
        <f t="shared" si="2"/>
        <v>北海道　</v>
      </c>
      <c r="H57" s="1">
        <f>VLOOKUP(M57,評価協作成!$D$3:$F$838,2,FALSE)</f>
        <v>-7.6</v>
      </c>
      <c r="I57" s="1">
        <f>VLOOKUP(M57,評価協作成!$D$3:$F$838,3,FALSE)</f>
        <v>-12.3</v>
      </c>
      <c r="M57" s="1" t="str">
        <f t="shared" si="3"/>
        <v>北海道　弟子屈</v>
      </c>
      <c r="O57" s="1">
        <f t="shared" si="0"/>
        <v>9.9999999999999645E-2</v>
      </c>
      <c r="P57" s="1">
        <f t="shared" si="1"/>
        <v>0</v>
      </c>
      <c r="Q57">
        <f>IF(VLOOKUP($B57,'20230120'!$A$3:$G$838,6,FALSE)="","",VLOOKUP($B57,'20230120'!$A$3:$G$838,6,FALSE))</f>
        <v>-7.5</v>
      </c>
      <c r="R57">
        <f>IF(VLOOKUP($B57,'20230120'!$A$3:$G$838,7,FALSE)="","",VLOOKUP($B57,'20230120'!$A$3:$G$838,7,FALSE))</f>
        <v>-12.3</v>
      </c>
    </row>
    <row r="58" spans="1:18">
      <c r="A58" s="10">
        <v>52</v>
      </c>
      <c r="B58" s="11">
        <v>92</v>
      </c>
      <c r="C58" t="s">
        <v>60</v>
      </c>
      <c r="D58" s="12" t="s">
        <v>61</v>
      </c>
      <c r="E58" s="12" t="s">
        <v>1716</v>
      </c>
      <c r="F58" s="11">
        <v>1</v>
      </c>
      <c r="G58" t="str">
        <f t="shared" si="2"/>
        <v>北海道　</v>
      </c>
      <c r="H58" s="1">
        <f>VLOOKUP(M58,評価協作成!$D$3:$F$838,2,FALSE)</f>
        <v>-8.6999999999999993</v>
      </c>
      <c r="I58" s="1">
        <f>VLOOKUP(M58,評価協作成!$D$3:$F$838,3,FALSE)</f>
        <v>-15</v>
      </c>
      <c r="M58" s="1" t="str">
        <f t="shared" si="3"/>
        <v>北海道　津別</v>
      </c>
      <c r="O58" s="1">
        <f t="shared" si="0"/>
        <v>0</v>
      </c>
      <c r="P58" s="1">
        <f t="shared" si="1"/>
        <v>0</v>
      </c>
      <c r="Q58">
        <f>IF(VLOOKUP($B58,'20230120'!$A$3:$G$838,6,FALSE)="","",VLOOKUP($B58,'20230120'!$A$3:$G$838,6,FALSE))</f>
        <v>-8.6999999999999993</v>
      </c>
      <c r="R58">
        <f>IF(VLOOKUP($B58,'20230120'!$A$3:$G$838,7,FALSE)="","",VLOOKUP($B58,'20230120'!$A$3:$G$838,7,FALSE))</f>
        <v>-15</v>
      </c>
    </row>
    <row r="59" spans="1:18">
      <c r="A59" s="10">
        <v>53</v>
      </c>
      <c r="B59" s="11">
        <v>7</v>
      </c>
      <c r="C59" t="s">
        <v>124</v>
      </c>
      <c r="D59" s="12" t="s">
        <v>125</v>
      </c>
      <c r="E59" s="12" t="s">
        <v>1639</v>
      </c>
      <c r="F59" s="11">
        <v>2</v>
      </c>
      <c r="G59" t="str">
        <f t="shared" si="2"/>
        <v>北海道　</v>
      </c>
      <c r="H59" s="1">
        <f>VLOOKUP(M59,評価協作成!$D$3:$F$838,2,FALSE)</f>
        <v>-6</v>
      </c>
      <c r="I59" s="1">
        <f>VLOOKUP(M59,評価協作成!$D$3:$F$838,3,FALSE)</f>
        <v>-9</v>
      </c>
      <c r="M59" s="1" t="str">
        <f t="shared" si="3"/>
        <v>北海道　豊富</v>
      </c>
      <c r="O59" s="1">
        <f t="shared" si="0"/>
        <v>0</v>
      </c>
      <c r="P59" s="1">
        <f t="shared" si="1"/>
        <v>0</v>
      </c>
      <c r="Q59">
        <f>IF(VLOOKUP($B59,'20230120'!$A$3:$G$838,6,FALSE)="","",VLOOKUP($B59,'20230120'!$A$3:$G$838,6,FALSE))</f>
        <v>-6</v>
      </c>
      <c r="R59">
        <f>IF(VLOOKUP($B59,'20230120'!$A$3:$G$838,7,FALSE)="","",VLOOKUP($B59,'20230120'!$A$3:$G$838,7,FALSE))</f>
        <v>-9</v>
      </c>
    </row>
    <row r="60" spans="1:18">
      <c r="A60" s="10">
        <v>54</v>
      </c>
      <c r="B60" s="11">
        <v>53</v>
      </c>
      <c r="C60" t="s">
        <v>126</v>
      </c>
      <c r="D60" s="12" t="s">
        <v>127</v>
      </c>
      <c r="E60" s="12" t="s">
        <v>1680</v>
      </c>
      <c r="F60" s="11">
        <v>2</v>
      </c>
      <c r="G60" t="str">
        <f t="shared" si="2"/>
        <v>北海道　</v>
      </c>
      <c r="H60" s="1">
        <f>VLOOKUP(M60,評価協作成!$D$3:$F$838,2,FALSE)</f>
        <v>-8.1999999999999993</v>
      </c>
      <c r="I60" s="1">
        <f>VLOOKUP(M60,評価協作成!$D$3:$F$838,3,FALSE)</f>
        <v>-12.4</v>
      </c>
      <c r="M60" s="1" t="str">
        <f t="shared" si="3"/>
        <v>北海道　深川</v>
      </c>
      <c r="O60" s="1">
        <f t="shared" si="0"/>
        <v>0</v>
      </c>
      <c r="P60" s="1">
        <f t="shared" si="1"/>
        <v>0</v>
      </c>
      <c r="Q60">
        <f>IF(VLOOKUP($B60,'20230120'!$A$3:$G$838,6,FALSE)="","",VLOOKUP($B60,'20230120'!$A$3:$G$838,6,FALSE))</f>
        <v>-8.1999999999999993</v>
      </c>
      <c r="R60">
        <f>IF(VLOOKUP($B60,'20230120'!$A$3:$G$838,7,FALSE)="","",VLOOKUP($B60,'20230120'!$A$3:$G$838,7,FALSE))</f>
        <v>-12.4</v>
      </c>
    </row>
    <row r="61" spans="1:18">
      <c r="A61" s="10">
        <v>55</v>
      </c>
      <c r="B61" s="11">
        <v>222</v>
      </c>
      <c r="C61" t="s">
        <v>412</v>
      </c>
      <c r="D61" s="12" t="s">
        <v>413</v>
      </c>
      <c r="E61" s="12" t="s">
        <v>1821</v>
      </c>
      <c r="F61" s="11">
        <v>3</v>
      </c>
      <c r="G61" t="str">
        <f t="shared" si="2"/>
        <v>岩手県　</v>
      </c>
      <c r="H61" s="1">
        <f>VLOOKUP(M61,評価協作成!$D$3:$F$838,2,FALSE)</f>
        <v>-6.5</v>
      </c>
      <c r="I61" s="1">
        <f>VLOOKUP(M61,評価協作成!$D$3:$F$838,3,FALSE)</f>
        <v>-12.9</v>
      </c>
      <c r="M61" s="1" t="str">
        <f t="shared" si="3"/>
        <v>岩手県　藪川</v>
      </c>
      <c r="O61" s="1">
        <f t="shared" si="0"/>
        <v>0</v>
      </c>
      <c r="P61" s="1">
        <f t="shared" si="1"/>
        <v>0</v>
      </c>
      <c r="Q61">
        <f>IF(VLOOKUP($B61,'20230120'!$A$3:$G$838,6,FALSE)="","",VLOOKUP($B61,'20230120'!$A$3:$G$838,6,FALSE))</f>
        <v>-6.5</v>
      </c>
      <c r="R61">
        <f>IF(VLOOKUP($B61,'20230120'!$A$3:$G$838,7,FALSE)="","",VLOOKUP($B61,'20230120'!$A$3:$G$838,7,FALSE))</f>
        <v>-12.9</v>
      </c>
    </row>
    <row r="62" spans="1:18">
      <c r="A62" s="10">
        <v>56</v>
      </c>
      <c r="B62" s="11">
        <v>225</v>
      </c>
      <c r="C62" t="s">
        <v>3256</v>
      </c>
      <c r="D62" s="12" t="s">
        <v>451</v>
      </c>
      <c r="E62" s="12" t="s">
        <v>3268</v>
      </c>
      <c r="F62" s="11">
        <v>4</v>
      </c>
      <c r="G62" t="str">
        <f t="shared" si="2"/>
        <v>岩手県　</v>
      </c>
      <c r="H62" s="1">
        <f>VLOOKUP(M62,評価協作成!$D$3:$F$838,2,FALSE)</f>
        <v>-6.2</v>
      </c>
      <c r="I62" s="1">
        <f>VLOOKUP(M62,評価協作成!$D$3:$F$838,3,FALSE)</f>
        <v>-11.1</v>
      </c>
      <c r="M62" s="1" t="str">
        <f>G62&amp;"区界"</f>
        <v>岩手県　区界</v>
      </c>
      <c r="N62" s="1" t="s">
        <v>3275</v>
      </c>
      <c r="O62" s="1">
        <f t="shared" si="0"/>
        <v>0</v>
      </c>
      <c r="P62" s="1">
        <f t="shared" si="1"/>
        <v>0</v>
      </c>
      <c r="Q62">
        <f>評価協作成!E186</f>
        <v>-6.2</v>
      </c>
      <c r="R62">
        <f>評価協作成!F186</f>
        <v>-11.1</v>
      </c>
    </row>
    <row r="63" spans="1:18">
      <c r="A63" s="10">
        <v>57</v>
      </c>
      <c r="B63" s="11">
        <v>91</v>
      </c>
      <c r="C63" t="s">
        <v>128</v>
      </c>
      <c r="D63" s="12" t="s">
        <v>129</v>
      </c>
      <c r="E63" s="12" t="s">
        <v>1715</v>
      </c>
      <c r="F63" s="11">
        <v>2</v>
      </c>
      <c r="G63" t="str">
        <f t="shared" si="2"/>
        <v>北海道　</v>
      </c>
      <c r="H63" s="1">
        <f>VLOOKUP(M63,評価協作成!$D$3:$F$838,2,FALSE)</f>
        <v>-9.6999999999999993</v>
      </c>
      <c r="I63" s="1">
        <f>VLOOKUP(M63,評価協作成!$D$3:$F$838,3,FALSE)</f>
        <v>-16.600000000000001</v>
      </c>
      <c r="M63" s="1" t="str">
        <f t="shared" si="3"/>
        <v>北海道　美幌</v>
      </c>
      <c r="O63" s="1">
        <f t="shared" si="0"/>
        <v>0</v>
      </c>
      <c r="P63" s="1">
        <f t="shared" si="1"/>
        <v>0</v>
      </c>
      <c r="Q63">
        <f>IF(VLOOKUP($B63,'20230120'!$A$3:$G$838,6,FALSE)="","",VLOOKUP($B63,'20230120'!$A$3:$G$838,6,FALSE))</f>
        <v>-9.6999999999999993</v>
      </c>
      <c r="R63">
        <f>IF(VLOOKUP($B63,'20230120'!$A$3:$G$838,7,FALSE)="","",VLOOKUP($B63,'20230120'!$A$3:$G$838,7,FALSE))</f>
        <v>-16.600000000000001</v>
      </c>
    </row>
    <row r="64" spans="1:18">
      <c r="A64" s="10">
        <v>58</v>
      </c>
      <c r="B64" s="11">
        <v>68</v>
      </c>
      <c r="C64" t="s">
        <v>130</v>
      </c>
      <c r="D64" s="12" t="s">
        <v>131</v>
      </c>
      <c r="E64" s="12" t="s">
        <v>1695</v>
      </c>
      <c r="F64" s="11">
        <v>2</v>
      </c>
      <c r="G64" t="str">
        <f t="shared" si="2"/>
        <v>北海道　</v>
      </c>
      <c r="H64" s="1">
        <f>VLOOKUP(M64,評価協作成!$D$3:$F$838,2,FALSE)</f>
        <v>-6</v>
      </c>
      <c r="I64" s="1">
        <f>VLOOKUP(M64,評価協作成!$D$3:$F$838,3,FALSE)</f>
        <v>-11.4</v>
      </c>
      <c r="M64" s="1" t="str">
        <f t="shared" si="3"/>
        <v>北海道　倶知安</v>
      </c>
      <c r="O64" s="1">
        <f t="shared" si="0"/>
        <v>0</v>
      </c>
      <c r="P64" s="1">
        <f t="shared" si="1"/>
        <v>0</v>
      </c>
      <c r="Q64">
        <f>IF(VLOOKUP($B64,'20230120'!$A$3:$G$838,6,FALSE)="","",VLOOKUP($B64,'20230120'!$A$3:$G$838,6,FALSE))</f>
        <v>-6</v>
      </c>
      <c r="R64">
        <f>IF(VLOOKUP($B64,'20230120'!$A$3:$G$838,7,FALSE)="","",VLOOKUP($B64,'20230120'!$A$3:$G$838,7,FALSE))</f>
        <v>-11.4</v>
      </c>
    </row>
    <row r="65" spans="1:18">
      <c r="A65" s="10">
        <v>59</v>
      </c>
      <c r="B65" s="11">
        <v>55</v>
      </c>
      <c r="C65" t="s">
        <v>132</v>
      </c>
      <c r="D65" s="12" t="s">
        <v>133</v>
      </c>
      <c r="E65" s="12" t="s">
        <v>1682</v>
      </c>
      <c r="F65" s="11">
        <v>2</v>
      </c>
      <c r="G65" t="str">
        <f t="shared" si="2"/>
        <v>北海道　</v>
      </c>
      <c r="H65" s="1">
        <f>VLOOKUP(M65,評価協作成!$D$3:$F$838,2,FALSE)</f>
        <v>-6.8</v>
      </c>
      <c r="I65" s="1">
        <f>VLOOKUP(M65,評価協作成!$D$3:$F$838,3,FALSE)</f>
        <v>-11.5</v>
      </c>
      <c r="M65" s="1" t="str">
        <f t="shared" si="3"/>
        <v>北海道　滝川</v>
      </c>
      <c r="O65" s="1">
        <f t="shared" si="0"/>
        <v>0</v>
      </c>
      <c r="P65" s="1">
        <f t="shared" si="1"/>
        <v>0</v>
      </c>
      <c r="Q65">
        <f>IF(VLOOKUP($B65,'20230120'!$A$3:$G$838,6,FALSE)="","",VLOOKUP($B65,'20230120'!$A$3:$G$838,6,FALSE))</f>
        <v>-6.8</v>
      </c>
      <c r="R65">
        <f>IF(VLOOKUP($B65,'20230120'!$A$3:$G$838,7,FALSE)="","",VLOOKUP($B65,'20230120'!$A$3:$G$838,7,FALSE))</f>
        <v>-11.5</v>
      </c>
    </row>
    <row r="66" spans="1:18">
      <c r="A66" s="10">
        <v>60</v>
      </c>
      <c r="B66" s="11">
        <v>86</v>
      </c>
      <c r="C66" t="s">
        <v>134</v>
      </c>
      <c r="D66" s="12" t="s">
        <v>135</v>
      </c>
      <c r="E66" s="12" t="s">
        <v>1711</v>
      </c>
      <c r="F66" s="11">
        <v>2</v>
      </c>
      <c r="G66" t="str">
        <f t="shared" si="2"/>
        <v>北海道　</v>
      </c>
      <c r="H66" s="1">
        <f>VLOOKUP(M66,評価協作成!$D$3:$F$838,2,FALSE)</f>
        <v>-8.6</v>
      </c>
      <c r="I66" s="1">
        <f>VLOOKUP(M66,評価協作成!$D$3:$F$838,3,FALSE)</f>
        <v>-14.4</v>
      </c>
      <c r="M66" s="1" t="str">
        <f t="shared" si="3"/>
        <v>北海道　北見</v>
      </c>
      <c r="O66" s="1">
        <f t="shared" si="0"/>
        <v>0</v>
      </c>
      <c r="P66" s="1">
        <f t="shared" si="1"/>
        <v>0</v>
      </c>
      <c r="Q66">
        <f>IF(VLOOKUP($B66,'20230120'!$A$3:$G$838,6,FALSE)="","",VLOOKUP($B66,'20230120'!$A$3:$G$838,6,FALSE))</f>
        <v>-8.6</v>
      </c>
      <c r="R66">
        <f>IF(VLOOKUP($B66,'20230120'!$A$3:$G$838,7,FALSE)="","",VLOOKUP($B66,'20230120'!$A$3:$G$838,7,FALSE))</f>
        <v>-14.4</v>
      </c>
    </row>
    <row r="67" spans="1:18">
      <c r="A67" s="10">
        <v>61</v>
      </c>
      <c r="B67" s="11">
        <v>10</v>
      </c>
      <c r="C67" t="s">
        <v>136</v>
      </c>
      <c r="D67" s="12" t="s">
        <v>137</v>
      </c>
      <c r="E67" s="12" t="s">
        <v>1642</v>
      </c>
      <c r="F67" s="11">
        <v>2</v>
      </c>
      <c r="G67" t="str">
        <f t="shared" si="2"/>
        <v>北海道　</v>
      </c>
      <c r="H67" s="1">
        <f>VLOOKUP(M67,評価協作成!$D$3:$F$838,2,FALSE)</f>
        <v>-6</v>
      </c>
      <c r="I67" s="1">
        <f>VLOOKUP(M67,評価協作成!$D$3:$F$838,3,FALSE)</f>
        <v>-9.1999999999999993</v>
      </c>
      <c r="M67" s="1" t="str">
        <f t="shared" si="3"/>
        <v>北海道　北見枝幸</v>
      </c>
      <c r="O67" s="1">
        <f t="shared" si="0"/>
        <v>0</v>
      </c>
      <c r="P67" s="1">
        <f t="shared" si="1"/>
        <v>0</v>
      </c>
      <c r="Q67">
        <f>IF(VLOOKUP($B67,'20230120'!$A$3:$G$838,6,FALSE)="","",VLOOKUP($B67,'20230120'!$A$3:$G$838,6,FALSE))</f>
        <v>-6</v>
      </c>
      <c r="R67">
        <f>IF(VLOOKUP($B67,'20230120'!$A$3:$G$838,7,FALSE)="","",VLOOKUP($B67,'20230120'!$A$3:$G$838,7,FALSE))</f>
        <v>-9.1999999999999993</v>
      </c>
    </row>
    <row r="68" spans="1:18">
      <c r="A68" s="10">
        <v>62</v>
      </c>
      <c r="B68" s="11">
        <v>33</v>
      </c>
      <c r="C68" t="s">
        <v>138</v>
      </c>
      <c r="D68" s="12" t="s">
        <v>139</v>
      </c>
      <c r="E68" s="12" t="s">
        <v>1663</v>
      </c>
      <c r="F68" s="11">
        <v>2</v>
      </c>
      <c r="G68" t="str">
        <f t="shared" si="2"/>
        <v>北海道　</v>
      </c>
      <c r="H68" s="1">
        <f>VLOOKUP(M68,評価協作成!$D$3:$F$838,2,FALSE)</f>
        <v>-6</v>
      </c>
      <c r="I68" s="1">
        <f>VLOOKUP(M68,評価協作成!$D$3:$F$838,3,FALSE)</f>
        <v>-11.1</v>
      </c>
      <c r="M68" s="1" t="str">
        <f t="shared" si="3"/>
        <v>北海道　遠別</v>
      </c>
      <c r="O68" s="1">
        <f t="shared" si="0"/>
        <v>0</v>
      </c>
      <c r="P68" s="1">
        <f t="shared" si="1"/>
        <v>0</v>
      </c>
      <c r="Q68">
        <f>IF(VLOOKUP($B68,'20230120'!$A$3:$G$838,6,FALSE)="","",VLOOKUP($B68,'20230120'!$A$3:$G$838,6,FALSE))</f>
        <v>-6</v>
      </c>
      <c r="R68">
        <f>IF(VLOOKUP($B68,'20230120'!$A$3:$G$838,7,FALSE)="","",VLOOKUP($B68,'20230120'!$A$3:$G$838,7,FALSE))</f>
        <v>-11.1</v>
      </c>
    </row>
    <row r="69" spans="1:18">
      <c r="A69" s="10">
        <v>63</v>
      </c>
      <c r="B69" s="11">
        <v>87</v>
      </c>
      <c r="C69" t="s">
        <v>140</v>
      </c>
      <c r="D69" s="12" t="s">
        <v>141</v>
      </c>
      <c r="E69" s="12" t="s">
        <v>1712</v>
      </c>
      <c r="F69" s="11">
        <v>2</v>
      </c>
      <c r="G69" t="str">
        <f t="shared" si="2"/>
        <v>北海道　</v>
      </c>
      <c r="H69" s="1">
        <f>VLOOKUP(M69,評価協作成!$D$3:$F$838,2,FALSE)</f>
        <v>-8</v>
      </c>
      <c r="I69" s="1">
        <f>VLOOKUP(M69,評価協作成!$D$3:$F$838,3,FALSE)</f>
        <v>-13.7</v>
      </c>
      <c r="M69" s="1" t="str">
        <f t="shared" si="3"/>
        <v>北海道　小清水</v>
      </c>
      <c r="O69" s="1">
        <f t="shared" si="0"/>
        <v>0</v>
      </c>
      <c r="P69" s="1">
        <f t="shared" si="1"/>
        <v>0</v>
      </c>
      <c r="Q69">
        <f>IF(VLOOKUP($B69,'20230120'!$A$3:$G$838,6,FALSE)="","",VLOOKUP($B69,'20230120'!$A$3:$G$838,6,FALSE))</f>
        <v>-8</v>
      </c>
      <c r="R69">
        <f>IF(VLOOKUP($B69,'20230120'!$A$3:$G$838,7,FALSE)="","",VLOOKUP($B69,'20230120'!$A$3:$G$838,7,FALSE))</f>
        <v>-13.7</v>
      </c>
    </row>
    <row r="70" spans="1:18">
      <c r="A70" s="10">
        <v>64</v>
      </c>
      <c r="B70" s="11">
        <v>104</v>
      </c>
      <c r="C70" t="s">
        <v>62</v>
      </c>
      <c r="D70" s="12" t="s">
        <v>63</v>
      </c>
      <c r="E70" s="12" t="s">
        <v>1724</v>
      </c>
      <c r="F70" s="11">
        <v>1</v>
      </c>
      <c r="G70" t="str">
        <f t="shared" si="2"/>
        <v>北海道　</v>
      </c>
      <c r="H70" s="1">
        <f>VLOOKUP(M70,評価協作成!$D$3:$F$838,2,FALSE)</f>
        <v>-7.7</v>
      </c>
      <c r="I70" s="1">
        <f>VLOOKUP(M70,評価協作成!$D$3:$F$838,3,FALSE)</f>
        <v>-13.8</v>
      </c>
      <c r="M70" s="1" t="str">
        <f t="shared" si="3"/>
        <v>北海道　標茶</v>
      </c>
      <c r="O70" s="1">
        <f t="shared" si="0"/>
        <v>0</v>
      </c>
      <c r="P70" s="1">
        <f t="shared" si="1"/>
        <v>0</v>
      </c>
      <c r="Q70">
        <f>IF(VLOOKUP($B70,'20230120'!$A$3:$G$838,6,FALSE)="","",VLOOKUP($B70,'20230120'!$A$3:$G$838,6,FALSE))</f>
        <v>-7.7</v>
      </c>
      <c r="R70">
        <f>IF(VLOOKUP($B70,'20230120'!$A$3:$G$838,7,FALSE)="","",VLOOKUP($B70,'20230120'!$A$3:$G$838,7,FALSE))</f>
        <v>-13.8</v>
      </c>
    </row>
    <row r="71" spans="1:18">
      <c r="A71" s="10">
        <v>65</v>
      </c>
      <c r="B71" s="11">
        <v>106</v>
      </c>
      <c r="C71" t="s">
        <v>142</v>
      </c>
      <c r="D71" s="12" t="s">
        <v>143</v>
      </c>
      <c r="E71" s="13" t="s">
        <v>1723</v>
      </c>
      <c r="F71" s="11">
        <v>2</v>
      </c>
      <c r="G71" t="str">
        <f t="shared" si="2"/>
        <v>北海道　</v>
      </c>
      <c r="H71" s="1">
        <f>VLOOKUP(M71,評価協作成!$D$3:$F$838,2,FALSE)</f>
        <v>-7.7</v>
      </c>
      <c r="I71" s="1">
        <f>VLOOKUP(M71,評価協作成!$D$3:$F$838,3,FALSE)</f>
        <v>-15.1</v>
      </c>
      <c r="M71" s="1" t="str">
        <f t="shared" si="3"/>
        <v>北海道　中徹別</v>
      </c>
      <c r="O71" s="1">
        <f t="shared" ref="O71:O134" si="4">Q71-H71</f>
        <v>0</v>
      </c>
      <c r="P71" s="1">
        <f t="shared" ref="P71:P134" si="5">R71-I71</f>
        <v>0</v>
      </c>
      <c r="Q71">
        <f>IF(VLOOKUP($B71,'20230120'!$A$3:$G$838,6,FALSE)="","",VLOOKUP($B71,'20230120'!$A$3:$G$838,6,FALSE))</f>
        <v>-7.7</v>
      </c>
      <c r="R71">
        <f>IF(VLOOKUP($B71,'20230120'!$A$3:$G$838,7,FALSE)="","",VLOOKUP($B71,'20230120'!$A$3:$G$838,7,FALSE))</f>
        <v>-15.1</v>
      </c>
    </row>
    <row r="72" spans="1:18">
      <c r="A72" s="10">
        <v>66</v>
      </c>
      <c r="B72" s="11">
        <v>124</v>
      </c>
      <c r="C72" t="s">
        <v>144</v>
      </c>
      <c r="D72" s="12" t="s">
        <v>145</v>
      </c>
      <c r="E72" s="12" t="s">
        <v>1742</v>
      </c>
      <c r="F72" s="11">
        <v>2</v>
      </c>
      <c r="G72" t="str">
        <f t="shared" ref="G72:G135" si="6">LEFT(E72,4)</f>
        <v>北海道　</v>
      </c>
      <c r="H72" s="1">
        <f>VLOOKUP(M72,評価協作成!$D$3:$F$838,2,FALSE)</f>
        <v>-10</v>
      </c>
      <c r="I72" s="1">
        <f>VLOOKUP(M72,評価協作成!$D$3:$F$838,3,FALSE)</f>
        <v>-18</v>
      </c>
      <c r="M72" s="1" t="str">
        <f t="shared" ref="M72:M135" si="7">G72&amp;C72</f>
        <v>北海道　糠内</v>
      </c>
      <c r="O72" s="1">
        <f t="shared" si="4"/>
        <v>0</v>
      </c>
      <c r="P72" s="1">
        <f t="shared" si="5"/>
        <v>0</v>
      </c>
      <c r="Q72">
        <f>IF(VLOOKUP($B72,'20230120'!$A$3:$G$838,6,FALSE)="","",VLOOKUP($B72,'20230120'!$A$3:$G$838,6,FALSE))</f>
        <v>-10</v>
      </c>
      <c r="R72">
        <f>IF(VLOOKUP($B72,'20230120'!$A$3:$G$838,7,FALSE)="","",VLOOKUP($B72,'20230120'!$A$3:$G$838,7,FALSE))</f>
        <v>-18</v>
      </c>
    </row>
    <row r="73" spans="1:18">
      <c r="A73" s="10">
        <v>67</v>
      </c>
      <c r="B73" s="11">
        <v>88</v>
      </c>
      <c r="C73" t="s">
        <v>146</v>
      </c>
      <c r="D73" s="12" t="s">
        <v>147</v>
      </c>
      <c r="E73" s="12" t="s">
        <v>1710</v>
      </c>
      <c r="F73" s="11">
        <v>2</v>
      </c>
      <c r="G73" t="str">
        <f t="shared" si="6"/>
        <v>北海道　</v>
      </c>
      <c r="H73" s="1">
        <f>VLOOKUP(M73,評価協作成!$D$3:$F$838,2,FALSE)</f>
        <v>-7.8</v>
      </c>
      <c r="I73" s="1">
        <f>VLOOKUP(M73,評価協作成!$D$3:$F$838,3,FALSE)</f>
        <v>-13.4</v>
      </c>
      <c r="M73" s="1" t="str">
        <f t="shared" si="7"/>
        <v>北海道　斜里</v>
      </c>
      <c r="O73" s="1">
        <f t="shared" si="4"/>
        <v>0</v>
      </c>
      <c r="P73" s="1">
        <f t="shared" si="5"/>
        <v>0</v>
      </c>
      <c r="Q73">
        <f>IF(VLOOKUP($B73,'20230120'!$A$3:$G$838,6,FALSE)="","",VLOOKUP($B73,'20230120'!$A$3:$G$838,6,FALSE))</f>
        <v>-7.8</v>
      </c>
      <c r="R73">
        <f>IF(VLOOKUP($B73,'20230120'!$A$3:$G$838,7,FALSE)="","",VLOOKUP($B73,'20230120'!$A$3:$G$838,7,FALSE))</f>
        <v>-13.4</v>
      </c>
    </row>
    <row r="74" spans="1:18">
      <c r="A74" s="10">
        <v>68</v>
      </c>
      <c r="B74" s="11">
        <v>83</v>
      </c>
      <c r="C74" t="s">
        <v>148</v>
      </c>
      <c r="D74" s="12" t="s">
        <v>149</v>
      </c>
      <c r="E74" s="12" t="s">
        <v>1710</v>
      </c>
      <c r="F74" s="11">
        <v>2</v>
      </c>
      <c r="G74" t="str">
        <f t="shared" si="6"/>
        <v>北海道　</v>
      </c>
      <c r="H74" s="1">
        <f>VLOOKUP(M74,評価協作成!$D$3:$F$838,2,FALSE)</f>
        <v>-6.3</v>
      </c>
      <c r="I74" s="1">
        <f>VLOOKUP(M74,評価協作成!$D$3:$F$838,3,FALSE)</f>
        <v>-9.4</v>
      </c>
      <c r="M74" s="1" t="str">
        <f t="shared" si="7"/>
        <v>北海道　宇登呂</v>
      </c>
      <c r="O74" s="1">
        <f t="shared" si="4"/>
        <v>0</v>
      </c>
      <c r="P74" s="1">
        <f t="shared" si="5"/>
        <v>0</v>
      </c>
      <c r="Q74">
        <f>IF(VLOOKUP($B74,'20230120'!$A$3:$G$838,6,FALSE)="","",VLOOKUP($B74,'20230120'!$A$3:$G$838,6,FALSE))</f>
        <v>-6.3</v>
      </c>
      <c r="R74">
        <f>IF(VLOOKUP($B74,'20230120'!$A$3:$G$838,7,FALSE)="","",VLOOKUP($B74,'20230120'!$A$3:$G$838,7,FALSE))</f>
        <v>-9.4</v>
      </c>
    </row>
    <row r="75" spans="1:18">
      <c r="A75" s="10">
        <v>69</v>
      </c>
      <c r="B75" s="11">
        <v>73</v>
      </c>
      <c r="C75" t="s">
        <v>64</v>
      </c>
      <c r="D75" s="12" t="s">
        <v>65</v>
      </c>
      <c r="E75" s="12" t="s">
        <v>1700</v>
      </c>
      <c r="F75" s="11">
        <v>1</v>
      </c>
      <c r="G75" t="str">
        <f t="shared" si="6"/>
        <v>北海道　</v>
      </c>
      <c r="H75" s="1">
        <f>VLOOKUP(M75,評価協作成!$D$3:$F$838,2,FALSE)</f>
        <v>-6.4</v>
      </c>
      <c r="I75" s="1">
        <f>VLOOKUP(M75,評価協作成!$D$3:$F$838,3,FALSE)</f>
        <v>-11.1</v>
      </c>
      <c r="M75" s="1" t="str">
        <f t="shared" si="7"/>
        <v>北海道　雄武</v>
      </c>
      <c r="O75" s="1">
        <f t="shared" si="4"/>
        <v>0</v>
      </c>
      <c r="P75" s="1">
        <f t="shared" si="5"/>
        <v>0</v>
      </c>
      <c r="Q75">
        <f>IF(VLOOKUP($B75,'20230120'!$A$3:$G$838,6,FALSE)="","",VLOOKUP($B75,'20230120'!$A$3:$G$838,6,FALSE))</f>
        <v>-6.4</v>
      </c>
      <c r="R75">
        <f>IF(VLOOKUP($B75,'20230120'!$A$3:$G$838,7,FALSE)="","",VLOOKUP($B75,'20230120'!$A$3:$G$838,7,FALSE))</f>
        <v>-11.1</v>
      </c>
    </row>
    <row r="76" spans="1:18">
      <c r="A76" s="10">
        <v>70</v>
      </c>
      <c r="B76" s="11">
        <v>32</v>
      </c>
      <c r="C76" t="s">
        <v>150</v>
      </c>
      <c r="D76" s="12" t="s">
        <v>151</v>
      </c>
      <c r="E76" s="12" t="s">
        <v>1662</v>
      </c>
      <c r="F76" s="11">
        <v>2</v>
      </c>
      <c r="G76" t="str">
        <f t="shared" si="6"/>
        <v>北海道　</v>
      </c>
      <c r="H76" s="1">
        <f>VLOOKUP(M76,評価協作成!$D$3:$F$838,2,FALSE)</f>
        <v>-5.6</v>
      </c>
      <c r="I76" s="1">
        <f>VLOOKUP(M76,評価協作成!$D$3:$F$838,3,FALSE)</f>
        <v>-9.9</v>
      </c>
      <c r="M76" s="1" t="str">
        <f t="shared" si="7"/>
        <v>北海道　天塩</v>
      </c>
      <c r="O76" s="1">
        <f t="shared" si="4"/>
        <v>0</v>
      </c>
      <c r="P76" s="1">
        <f t="shared" si="5"/>
        <v>0</v>
      </c>
      <c r="Q76">
        <f>IF(VLOOKUP($B76,'20230120'!$A$3:$G$838,6,FALSE)="","",VLOOKUP($B76,'20230120'!$A$3:$G$838,6,FALSE))</f>
        <v>-5.6</v>
      </c>
      <c r="R76">
        <f>IF(VLOOKUP($B76,'20230120'!$A$3:$G$838,7,FALSE)="","",VLOOKUP($B76,'20230120'!$A$3:$G$838,7,FALSE))</f>
        <v>-9.9</v>
      </c>
    </row>
    <row r="77" spans="1:18">
      <c r="A77" s="10">
        <v>71</v>
      </c>
      <c r="B77" s="11">
        <v>146</v>
      </c>
      <c r="C77" t="s">
        <v>152</v>
      </c>
      <c r="D77" s="12" t="s">
        <v>153</v>
      </c>
      <c r="E77" s="12" t="s">
        <v>1760</v>
      </c>
      <c r="F77" s="11">
        <v>2</v>
      </c>
      <c r="G77" t="str">
        <f t="shared" si="6"/>
        <v>北海道　</v>
      </c>
      <c r="H77" s="1">
        <f>VLOOKUP(M77,評価協作成!$D$3:$F$838,2,FALSE)</f>
        <v>-6.2</v>
      </c>
      <c r="I77" s="1">
        <f>VLOOKUP(M77,評価協作成!$D$3:$F$838,3,FALSE)</f>
        <v>-12.5</v>
      </c>
      <c r="M77" s="1" t="str">
        <f t="shared" si="7"/>
        <v>北海道　中杵臼</v>
      </c>
      <c r="O77" s="1">
        <f t="shared" si="4"/>
        <v>0</v>
      </c>
      <c r="P77" s="1">
        <f t="shared" si="5"/>
        <v>0</v>
      </c>
      <c r="Q77">
        <f>IF(VLOOKUP($B77,'20230120'!$A$3:$G$838,6,FALSE)="","",VLOOKUP($B77,'20230120'!$A$3:$G$838,6,FALSE))</f>
        <v>-6.2</v>
      </c>
      <c r="R77">
        <f>IF(VLOOKUP($B77,'20230120'!$A$3:$G$838,7,FALSE)="","",VLOOKUP($B77,'20230120'!$A$3:$G$838,7,FALSE))</f>
        <v>-12.5</v>
      </c>
    </row>
    <row r="78" spans="1:18">
      <c r="A78" s="10">
        <v>72</v>
      </c>
      <c r="B78" s="11">
        <v>133</v>
      </c>
      <c r="C78" t="s">
        <v>154</v>
      </c>
      <c r="D78" s="12" t="s">
        <v>155</v>
      </c>
      <c r="E78" s="12" t="s">
        <v>1751</v>
      </c>
      <c r="F78" s="11">
        <v>2</v>
      </c>
      <c r="G78" t="str">
        <f t="shared" si="6"/>
        <v>北海道　</v>
      </c>
      <c r="H78" s="1">
        <f>VLOOKUP(M78,評価協作成!$D$3:$F$838,2,FALSE)</f>
        <v>-5.3</v>
      </c>
      <c r="I78" s="1">
        <f>VLOOKUP(M78,評価協作成!$D$3:$F$838,3,FALSE)</f>
        <v>-10.4</v>
      </c>
      <c r="M78" s="1" t="str">
        <f t="shared" si="7"/>
        <v>北海道　森野</v>
      </c>
      <c r="O78" s="1">
        <f t="shared" si="4"/>
        <v>0</v>
      </c>
      <c r="P78" s="1">
        <f t="shared" si="5"/>
        <v>0</v>
      </c>
      <c r="Q78">
        <f>IF(VLOOKUP($B78,'20230120'!$A$3:$G$838,6,FALSE)="","",VLOOKUP($B78,'20230120'!$A$3:$G$838,6,FALSE))</f>
        <v>-5.3</v>
      </c>
      <c r="R78">
        <f>IF(VLOOKUP($B78,'20230120'!$A$3:$G$838,7,FALSE)="","",VLOOKUP($B78,'20230120'!$A$3:$G$838,7,FALSE))</f>
        <v>-10.4</v>
      </c>
    </row>
    <row r="79" spans="1:18">
      <c r="A79" s="10">
        <v>73</v>
      </c>
      <c r="B79" s="11">
        <v>58</v>
      </c>
      <c r="C79" t="s">
        <v>156</v>
      </c>
      <c r="D79" s="12" t="s">
        <v>157</v>
      </c>
      <c r="E79" s="12" t="s">
        <v>1685</v>
      </c>
      <c r="F79" s="11">
        <v>2</v>
      </c>
      <c r="G79" t="str">
        <f t="shared" si="6"/>
        <v>北海道　</v>
      </c>
      <c r="H79" s="1">
        <f>VLOOKUP(M79,評価協作成!$D$3:$F$838,2,FALSE)</f>
        <v>-6.8</v>
      </c>
      <c r="I79" s="1">
        <f>VLOOKUP(M79,評価協作成!$D$3:$F$838,3,FALSE)</f>
        <v>-12.5</v>
      </c>
      <c r="M79" s="1" t="str">
        <f t="shared" si="7"/>
        <v>北海道　美唄</v>
      </c>
      <c r="O79" s="1">
        <f t="shared" si="4"/>
        <v>0</v>
      </c>
      <c r="P79" s="1">
        <f t="shared" si="5"/>
        <v>0</v>
      </c>
      <c r="Q79">
        <f>IF(VLOOKUP($B79,'20230120'!$A$3:$G$838,6,FALSE)="","",VLOOKUP($B79,'20230120'!$A$3:$G$838,6,FALSE))</f>
        <v>-6.8</v>
      </c>
      <c r="R79">
        <f>IF(VLOOKUP($B79,'20230120'!$A$3:$G$838,7,FALSE)="","",VLOOKUP($B79,'20230120'!$A$3:$G$838,7,FALSE))</f>
        <v>-12.5</v>
      </c>
    </row>
    <row r="80" spans="1:18">
      <c r="A80" s="10">
        <v>74</v>
      </c>
      <c r="B80" s="11">
        <v>1</v>
      </c>
      <c r="C80" t="s">
        <v>158</v>
      </c>
      <c r="D80" s="12" t="s">
        <v>159</v>
      </c>
      <c r="E80" s="12" t="s">
        <v>1636</v>
      </c>
      <c r="F80" s="11">
        <v>2</v>
      </c>
      <c r="G80" t="str">
        <f t="shared" si="6"/>
        <v>北海道　</v>
      </c>
      <c r="H80" s="1">
        <f>VLOOKUP(M80,評価協作成!$D$3:$F$838,2,FALSE)</f>
        <v>-5</v>
      </c>
      <c r="I80" s="1">
        <f>VLOOKUP(M80,評価協作成!$D$3:$F$838,3,FALSE)</f>
        <v>-7.4</v>
      </c>
      <c r="M80" s="1" t="str">
        <f t="shared" si="7"/>
        <v>北海道　宗谷岬</v>
      </c>
      <c r="O80" s="1">
        <f t="shared" si="4"/>
        <v>0</v>
      </c>
      <c r="P80" s="1">
        <f t="shared" si="5"/>
        <v>0</v>
      </c>
      <c r="Q80">
        <f>IF(VLOOKUP($B80,'20230120'!$A$3:$G$838,6,FALSE)="","",VLOOKUP($B80,'20230120'!$A$3:$G$838,6,FALSE))</f>
        <v>-5</v>
      </c>
      <c r="R80">
        <f>IF(VLOOKUP($B80,'20230120'!$A$3:$G$838,7,FALSE)="","",VLOOKUP($B80,'20230120'!$A$3:$G$838,7,FALSE))</f>
        <v>-7.4</v>
      </c>
    </row>
    <row r="81" spans="1:18">
      <c r="A81" s="10">
        <v>75</v>
      </c>
      <c r="B81" s="11">
        <v>77</v>
      </c>
      <c r="C81" t="s">
        <v>160</v>
      </c>
      <c r="D81" s="12" t="s">
        <v>161</v>
      </c>
      <c r="E81" s="12" t="s">
        <v>1704</v>
      </c>
      <c r="F81" s="11">
        <v>2</v>
      </c>
      <c r="G81" t="str">
        <f t="shared" si="6"/>
        <v>北海道　</v>
      </c>
      <c r="H81" s="1">
        <f>VLOOKUP(M81,評価協作成!$D$3:$F$838,2,FALSE)</f>
        <v>-7.2</v>
      </c>
      <c r="I81" s="1">
        <f>VLOOKUP(M81,評価協作成!$D$3:$F$838,3,FALSE)</f>
        <v>-12.2</v>
      </c>
      <c r="M81" s="1" t="str">
        <f t="shared" si="7"/>
        <v>北海道　湧別</v>
      </c>
      <c r="O81" s="1">
        <f t="shared" si="4"/>
        <v>0</v>
      </c>
      <c r="P81" s="1">
        <f t="shared" si="5"/>
        <v>0</v>
      </c>
      <c r="Q81">
        <f>IF(VLOOKUP($B81,'20230120'!$A$3:$G$838,6,FALSE)="","",VLOOKUP($B81,'20230120'!$A$3:$G$838,6,FALSE))</f>
        <v>-7.2</v>
      </c>
      <c r="R81">
        <f>IF(VLOOKUP($B81,'20230120'!$A$3:$G$838,7,FALSE)="","",VLOOKUP($B81,'20230120'!$A$3:$G$838,7,FALSE))</f>
        <v>-12.2</v>
      </c>
    </row>
    <row r="82" spans="1:18">
      <c r="A82" s="10">
        <v>76</v>
      </c>
      <c r="B82" s="11">
        <v>131</v>
      </c>
      <c r="C82" t="s">
        <v>162</v>
      </c>
      <c r="D82" s="12" t="s">
        <v>163</v>
      </c>
      <c r="E82" s="12" t="s">
        <v>1749</v>
      </c>
      <c r="F82" s="11">
        <v>2</v>
      </c>
      <c r="G82" t="str">
        <f t="shared" si="6"/>
        <v>北海道　</v>
      </c>
      <c r="H82" s="1">
        <f>VLOOKUP(M82,評価協作成!$D$3:$F$838,2,FALSE)</f>
        <v>-7.4</v>
      </c>
      <c r="I82" s="1">
        <f>VLOOKUP(M82,評価協作成!$D$3:$F$838,3,FALSE)</f>
        <v>-14.4</v>
      </c>
      <c r="M82" s="1" t="str">
        <f t="shared" si="7"/>
        <v>北海道　穂別</v>
      </c>
      <c r="O82" s="1">
        <f t="shared" si="4"/>
        <v>0</v>
      </c>
      <c r="P82" s="1">
        <f t="shared" si="5"/>
        <v>0</v>
      </c>
      <c r="Q82">
        <f>IF(VLOOKUP($B82,'20230120'!$A$3:$G$838,6,FALSE)="","",VLOOKUP($B82,'20230120'!$A$3:$G$838,6,FALSE))</f>
        <v>-7.4</v>
      </c>
      <c r="R82">
        <f>IF(VLOOKUP($B82,'20230120'!$A$3:$G$838,7,FALSE)="","",VLOOKUP($B82,'20230120'!$A$3:$G$838,7,FALSE))</f>
        <v>-14.4</v>
      </c>
    </row>
    <row r="83" spans="1:18">
      <c r="A83" s="10">
        <v>77</v>
      </c>
      <c r="B83" s="11">
        <v>125</v>
      </c>
      <c r="C83" t="s">
        <v>66</v>
      </c>
      <c r="D83" s="12" t="s">
        <v>67</v>
      </c>
      <c r="E83" s="12" t="s">
        <v>1743</v>
      </c>
      <c r="F83" s="11">
        <v>1</v>
      </c>
      <c r="G83" t="str">
        <f t="shared" si="6"/>
        <v>北海道　</v>
      </c>
      <c r="H83" s="1">
        <f>VLOOKUP(M83,評価協作成!$D$3:$F$838,2,FALSE)</f>
        <v>-8.6999999999999993</v>
      </c>
      <c r="I83" s="1">
        <f>VLOOKUP(M83,評価協作成!$D$3:$F$838,3,FALSE)</f>
        <v>-15</v>
      </c>
      <c r="M83" s="1" t="str">
        <f t="shared" si="7"/>
        <v>北海道　上札内</v>
      </c>
      <c r="O83" s="1">
        <f t="shared" si="4"/>
        <v>0</v>
      </c>
      <c r="P83" s="1">
        <f t="shared" si="5"/>
        <v>0</v>
      </c>
      <c r="Q83">
        <f>IF(VLOOKUP($B83,'20230120'!$A$3:$G$838,6,FALSE)="","",VLOOKUP($B83,'20230120'!$A$3:$G$838,6,FALSE))</f>
        <v>-8.6999999999999993</v>
      </c>
      <c r="R83">
        <f>IF(VLOOKUP($B83,'20230120'!$A$3:$G$838,7,FALSE)="","",VLOOKUP($B83,'20230120'!$A$3:$G$838,7,FALSE))</f>
        <v>-15</v>
      </c>
    </row>
    <row r="84" spans="1:18">
      <c r="A84" s="10">
        <v>78</v>
      </c>
      <c r="B84" s="11">
        <v>57</v>
      </c>
      <c r="C84" t="s">
        <v>164</v>
      </c>
      <c r="D84" s="12" t="s">
        <v>165</v>
      </c>
      <c r="E84" s="12" t="s">
        <v>1684</v>
      </c>
      <c r="F84" s="11">
        <v>2</v>
      </c>
      <c r="G84" t="str">
        <f t="shared" si="6"/>
        <v>北海道　</v>
      </c>
      <c r="H84" s="1">
        <f>VLOOKUP(M84,評価協作成!$D$3:$F$838,2,FALSE)</f>
        <v>-6.1</v>
      </c>
      <c r="I84" s="1">
        <f>VLOOKUP(M84,評価協作成!$D$3:$F$838,3,FALSE)</f>
        <v>-10.8</v>
      </c>
      <c r="M84" s="1" t="str">
        <f t="shared" si="7"/>
        <v>北海道　月形</v>
      </c>
      <c r="O84" s="1">
        <f t="shared" si="4"/>
        <v>0</v>
      </c>
      <c r="P84" s="1">
        <f t="shared" si="5"/>
        <v>0</v>
      </c>
      <c r="Q84">
        <f>IF(VLOOKUP($B84,'20230120'!$A$3:$G$838,6,FALSE)="","",VLOOKUP($B84,'20230120'!$A$3:$G$838,6,FALSE))</f>
        <v>-6.1</v>
      </c>
      <c r="R84">
        <f>IF(VLOOKUP($B84,'20230120'!$A$3:$G$838,7,FALSE)="","",VLOOKUP($B84,'20230120'!$A$3:$G$838,7,FALSE))</f>
        <v>-10.8</v>
      </c>
    </row>
    <row r="85" spans="1:18">
      <c r="A85" s="10">
        <v>79</v>
      </c>
      <c r="B85" s="11">
        <v>114</v>
      </c>
      <c r="C85" t="s">
        <v>68</v>
      </c>
      <c r="D85" s="12" t="s">
        <v>69</v>
      </c>
      <c r="E85" s="12" t="s">
        <v>1732</v>
      </c>
      <c r="F85" s="11">
        <v>1</v>
      </c>
      <c r="G85" t="str">
        <f t="shared" si="6"/>
        <v>北海道　</v>
      </c>
      <c r="H85" s="1">
        <f>VLOOKUP(M85,評価協作成!$D$3:$F$838,2,FALSE)</f>
        <v>-7.8</v>
      </c>
      <c r="I85" s="1">
        <f>VLOOKUP(M85,評価協作成!$D$3:$F$838,3,FALSE)</f>
        <v>-13.1</v>
      </c>
      <c r="M85" s="1" t="str">
        <f t="shared" si="7"/>
        <v>北海道　上士幌</v>
      </c>
      <c r="O85" s="1">
        <f t="shared" si="4"/>
        <v>0</v>
      </c>
      <c r="P85" s="1">
        <f t="shared" si="5"/>
        <v>0</v>
      </c>
      <c r="Q85">
        <f>IF(VLOOKUP($B85,'20230120'!$A$3:$G$838,6,FALSE)="","",VLOOKUP($B85,'20230120'!$A$3:$G$838,6,FALSE))</f>
        <v>-7.8</v>
      </c>
      <c r="R85">
        <f>IF(VLOOKUP($B85,'20230120'!$A$3:$G$838,7,FALSE)="","",VLOOKUP($B85,'20230120'!$A$3:$G$838,7,FALSE))</f>
        <v>-13.1</v>
      </c>
    </row>
    <row r="86" spans="1:18">
      <c r="A86" s="10">
        <v>80</v>
      </c>
      <c r="B86" s="11">
        <v>56</v>
      </c>
      <c r="C86" t="s">
        <v>166</v>
      </c>
      <c r="D86" s="12" t="s">
        <v>167</v>
      </c>
      <c r="E86" s="12" t="s">
        <v>1683</v>
      </c>
      <c r="F86" s="11">
        <v>2</v>
      </c>
      <c r="G86" t="str">
        <f t="shared" si="6"/>
        <v>北海道　</v>
      </c>
      <c r="H86" s="1">
        <f>VLOOKUP(M86,評価協作成!$D$3:$F$838,2,FALSE)</f>
        <v>-6.1</v>
      </c>
      <c r="I86" s="1">
        <f>VLOOKUP(M86,評価協作成!$D$3:$F$838,3,FALSE)</f>
        <v>-10.8</v>
      </c>
      <c r="M86" s="1" t="str">
        <f t="shared" si="7"/>
        <v>北海道　芦別</v>
      </c>
      <c r="O86" s="1">
        <f t="shared" si="4"/>
        <v>9.9999999999999645E-2</v>
      </c>
      <c r="P86" s="1">
        <f t="shared" si="5"/>
        <v>0</v>
      </c>
      <c r="Q86">
        <f>IF(VLOOKUP($B86,'20230120'!$A$3:$G$838,6,FALSE)="","",VLOOKUP($B86,'20230120'!$A$3:$G$838,6,FALSE))</f>
        <v>-6</v>
      </c>
      <c r="R86">
        <f>IF(VLOOKUP($B86,'20230120'!$A$3:$G$838,7,FALSE)="","",VLOOKUP($B86,'20230120'!$A$3:$G$838,7,FALSE))</f>
        <v>-10.8</v>
      </c>
    </row>
    <row r="87" spans="1:18">
      <c r="A87" s="10">
        <v>81</v>
      </c>
      <c r="B87" s="11">
        <v>128</v>
      </c>
      <c r="C87" t="s">
        <v>70</v>
      </c>
      <c r="D87" s="12" t="s">
        <v>71</v>
      </c>
      <c r="E87" s="12" t="s">
        <v>1746</v>
      </c>
      <c r="F87" s="11">
        <v>1</v>
      </c>
      <c r="G87" t="str">
        <f t="shared" si="6"/>
        <v>北海道　</v>
      </c>
      <c r="H87" s="1">
        <f>VLOOKUP(M87,評価協作成!$D$3:$F$838,2,FALSE)</f>
        <v>-8.3000000000000007</v>
      </c>
      <c r="I87" s="1">
        <f>VLOOKUP(M87,評価協作成!$D$3:$F$838,3,FALSE)</f>
        <v>-15.6</v>
      </c>
      <c r="M87" s="1" t="str">
        <f t="shared" si="7"/>
        <v>北海道　大樹</v>
      </c>
      <c r="O87" s="1">
        <f t="shared" si="4"/>
        <v>0</v>
      </c>
      <c r="P87" s="1">
        <f t="shared" si="5"/>
        <v>0</v>
      </c>
      <c r="Q87">
        <f>IF(VLOOKUP($B87,'20230120'!$A$3:$G$838,6,FALSE)="","",VLOOKUP($B87,'20230120'!$A$3:$G$838,6,FALSE))</f>
        <v>-8.3000000000000007</v>
      </c>
      <c r="R87">
        <f>IF(VLOOKUP($B87,'20230120'!$A$3:$G$838,7,FALSE)="","",VLOOKUP($B87,'20230120'!$A$3:$G$838,7,FALSE))</f>
        <v>-15.6</v>
      </c>
    </row>
    <row r="88" spans="1:18">
      <c r="A88" s="10">
        <v>82</v>
      </c>
      <c r="B88" s="11">
        <v>143</v>
      </c>
      <c r="C88" t="s">
        <v>168</v>
      </c>
      <c r="D88" s="12" t="s">
        <v>169</v>
      </c>
      <c r="E88" s="12" t="s">
        <v>1758</v>
      </c>
      <c r="F88" s="11">
        <v>2</v>
      </c>
      <c r="G88" t="str">
        <f t="shared" si="6"/>
        <v>北海道　</v>
      </c>
      <c r="H88" s="1">
        <f>VLOOKUP(M88,評価協作成!$D$3:$F$838,2,FALSE)</f>
        <v>-7</v>
      </c>
      <c r="I88" s="1">
        <f>VLOOKUP(M88,評価協作成!$D$3:$F$838,3,FALSE)</f>
        <v>-14.3</v>
      </c>
      <c r="M88" s="1" t="str">
        <f t="shared" si="7"/>
        <v>北海道　新和</v>
      </c>
      <c r="O88" s="1">
        <f t="shared" si="4"/>
        <v>0</v>
      </c>
      <c r="P88" s="1">
        <f t="shared" si="5"/>
        <v>0</v>
      </c>
      <c r="Q88">
        <f>IF(VLOOKUP($B88,'20230120'!$A$3:$G$838,6,FALSE)="","",VLOOKUP($B88,'20230120'!$A$3:$G$838,6,FALSE))</f>
        <v>-7</v>
      </c>
      <c r="R88">
        <f>IF(VLOOKUP($B88,'20230120'!$A$3:$G$838,7,FALSE)="","",VLOOKUP($B88,'20230120'!$A$3:$G$838,7,FALSE))</f>
        <v>-14.3</v>
      </c>
    </row>
    <row r="89" spans="1:18">
      <c r="A89" s="10">
        <v>83</v>
      </c>
      <c r="B89" s="11">
        <v>105</v>
      </c>
      <c r="C89" t="s">
        <v>72</v>
      </c>
      <c r="D89" s="12" t="s">
        <v>73</v>
      </c>
      <c r="E89" s="12" t="s">
        <v>1725</v>
      </c>
      <c r="F89" s="11">
        <v>1</v>
      </c>
      <c r="G89" t="str">
        <f t="shared" si="6"/>
        <v>北海道　</v>
      </c>
      <c r="H89" s="1">
        <f>VLOOKUP(M89,評価協作成!$D$3:$F$838,2,FALSE)</f>
        <v>-6.6</v>
      </c>
      <c r="I89" s="1">
        <f>VLOOKUP(M89,評価協作成!$D$3:$F$838,3,FALSE)</f>
        <v>-13.5</v>
      </c>
      <c r="M89" s="1" t="str">
        <f t="shared" si="7"/>
        <v>北海道　鶴居</v>
      </c>
      <c r="O89" s="1">
        <f t="shared" si="4"/>
        <v>0</v>
      </c>
      <c r="P89" s="1">
        <f t="shared" si="5"/>
        <v>0</v>
      </c>
      <c r="Q89">
        <f>IF(VLOOKUP($B89,'20230120'!$A$3:$G$838,6,FALSE)="","",VLOOKUP($B89,'20230120'!$A$3:$G$838,6,FALSE))</f>
        <v>-6.6</v>
      </c>
      <c r="R89">
        <f>IF(VLOOKUP($B89,'20230120'!$A$3:$G$838,7,FALSE)="","",VLOOKUP($B89,'20230120'!$A$3:$G$838,7,FALSE))</f>
        <v>-13.5</v>
      </c>
    </row>
    <row r="90" spans="1:18">
      <c r="A90" s="10">
        <v>84</v>
      </c>
      <c r="B90" s="11">
        <v>43</v>
      </c>
      <c r="C90" t="s">
        <v>170</v>
      </c>
      <c r="D90" s="12" t="s">
        <v>171</v>
      </c>
      <c r="E90" s="12" t="s">
        <v>1671</v>
      </c>
      <c r="F90" s="11">
        <v>2</v>
      </c>
      <c r="G90" t="str">
        <f t="shared" si="6"/>
        <v>北海道　</v>
      </c>
      <c r="H90" s="1">
        <f>VLOOKUP(M90,評価協作成!$D$3:$F$838,2,FALSE)</f>
        <v>-6.3</v>
      </c>
      <c r="I90" s="1">
        <f>VLOOKUP(M90,評価協作成!$D$3:$F$838,3,FALSE)</f>
        <v>-11.6</v>
      </c>
      <c r="M90" s="1" t="str">
        <f t="shared" si="7"/>
        <v>北海道　新篠津</v>
      </c>
      <c r="O90" s="1">
        <f t="shared" si="4"/>
        <v>0</v>
      </c>
      <c r="P90" s="1">
        <f t="shared" si="5"/>
        <v>0</v>
      </c>
      <c r="Q90">
        <f>IF(VLOOKUP($B90,'20230120'!$A$3:$G$838,6,FALSE)="","",VLOOKUP($B90,'20230120'!$A$3:$G$838,6,FALSE))</f>
        <v>-6.3</v>
      </c>
      <c r="R90">
        <f>IF(VLOOKUP($B90,'20230120'!$A$3:$G$838,7,FALSE)="","",VLOOKUP($B90,'20230120'!$A$3:$G$838,7,FALSE))</f>
        <v>-11.6</v>
      </c>
    </row>
    <row r="91" spans="1:18">
      <c r="A91" s="10">
        <v>85</v>
      </c>
      <c r="B91" s="11">
        <v>23</v>
      </c>
      <c r="C91" t="s">
        <v>172</v>
      </c>
      <c r="D91" s="12" t="s">
        <v>173</v>
      </c>
      <c r="E91" s="12" t="s">
        <v>1652</v>
      </c>
      <c r="F91" s="11">
        <v>2</v>
      </c>
      <c r="G91" t="str">
        <f t="shared" si="6"/>
        <v>北海道　</v>
      </c>
      <c r="H91" s="1">
        <f>VLOOKUP(M91,評価協作成!$D$3:$F$838,2,FALSE)</f>
        <v>-7.3</v>
      </c>
      <c r="I91" s="1">
        <f>VLOOKUP(M91,評価協作成!$D$3:$F$838,3,FALSE)</f>
        <v>-11.7</v>
      </c>
      <c r="M91" s="1" t="str">
        <f t="shared" si="7"/>
        <v>北海道　旭川</v>
      </c>
      <c r="O91" s="1">
        <f t="shared" si="4"/>
        <v>0</v>
      </c>
      <c r="P91" s="1">
        <f t="shared" si="5"/>
        <v>0</v>
      </c>
      <c r="Q91">
        <f>IF(VLOOKUP($B91,'20230120'!$A$3:$G$838,6,FALSE)="","",VLOOKUP($B91,'20230120'!$A$3:$G$838,6,FALSE))</f>
        <v>-7.3</v>
      </c>
      <c r="R91">
        <f>IF(VLOOKUP($B91,'20230120'!$A$3:$G$838,7,FALSE)="","",VLOOKUP($B91,'20230120'!$A$3:$G$838,7,FALSE))</f>
        <v>-11.7</v>
      </c>
    </row>
    <row r="92" spans="1:18">
      <c r="A92" s="10">
        <v>86</v>
      </c>
      <c r="B92" s="11">
        <v>62</v>
      </c>
      <c r="C92" t="s">
        <v>174</v>
      </c>
      <c r="D92" s="12" t="s">
        <v>175</v>
      </c>
      <c r="E92" s="12" t="s">
        <v>1689</v>
      </c>
      <c r="F92" s="11">
        <v>2</v>
      </c>
      <c r="G92" t="str">
        <f t="shared" si="6"/>
        <v>北海道　</v>
      </c>
      <c r="H92" s="1">
        <f>VLOOKUP(M92,評価協作成!$D$3:$F$838,2,FALSE)</f>
        <v>-4.5</v>
      </c>
      <c r="I92" s="1">
        <f>VLOOKUP(M92,評価協作成!$D$3:$F$838,3,FALSE)</f>
        <v>-8.3000000000000007</v>
      </c>
      <c r="M92" s="1" t="str">
        <f t="shared" si="7"/>
        <v>北海道　美国</v>
      </c>
      <c r="O92" s="1">
        <f t="shared" si="4"/>
        <v>0</v>
      </c>
      <c r="P92" s="1">
        <f t="shared" si="5"/>
        <v>0</v>
      </c>
      <c r="Q92">
        <f>IF(VLOOKUP($B92,'20230120'!$A$3:$G$838,6,FALSE)="","",VLOOKUP($B92,'20230120'!$A$3:$G$838,6,FALSE))</f>
        <v>-4.5</v>
      </c>
      <c r="R92">
        <f>IF(VLOOKUP($B92,'20230120'!$A$3:$G$838,7,FALSE)="","",VLOOKUP($B92,'20230120'!$A$3:$G$838,7,FALSE))</f>
        <v>-8.3000000000000007</v>
      </c>
    </row>
    <row r="93" spans="1:18">
      <c r="A93" s="10">
        <v>87</v>
      </c>
      <c r="B93" s="11">
        <v>79</v>
      </c>
      <c r="C93" t="s">
        <v>176</v>
      </c>
      <c r="D93" s="12" t="s">
        <v>177</v>
      </c>
      <c r="E93" s="12" t="s">
        <v>1706</v>
      </c>
      <c r="F93" s="11">
        <v>2</v>
      </c>
      <c r="G93" t="str">
        <f t="shared" si="6"/>
        <v>北海道　</v>
      </c>
      <c r="H93" s="1">
        <f>VLOOKUP(M93,評価協作成!$D$3:$F$838,2,FALSE)</f>
        <v>-7.9</v>
      </c>
      <c r="I93" s="1">
        <f>VLOOKUP(M93,評価協作成!$D$3:$F$838,3,FALSE)</f>
        <v>-13.8</v>
      </c>
      <c r="M93" s="1" t="str">
        <f t="shared" si="7"/>
        <v>北海道　常呂</v>
      </c>
      <c r="O93" s="1">
        <f t="shared" si="4"/>
        <v>0</v>
      </c>
      <c r="P93" s="1">
        <f t="shared" si="5"/>
        <v>0</v>
      </c>
      <c r="Q93">
        <f>IF(VLOOKUP($B93,'20230120'!$A$3:$G$838,6,FALSE)="","",VLOOKUP($B93,'20230120'!$A$3:$G$838,6,FALSE))</f>
        <v>-7.9</v>
      </c>
      <c r="R93">
        <f>IF(VLOOKUP($B93,'20230120'!$A$3:$G$838,7,FALSE)="","",VLOOKUP($B93,'20230120'!$A$3:$G$838,7,FALSE))</f>
        <v>-13.8</v>
      </c>
    </row>
    <row r="94" spans="1:18">
      <c r="A94" s="10">
        <v>88</v>
      </c>
      <c r="B94" s="11">
        <v>93</v>
      </c>
      <c r="C94" t="s">
        <v>178</v>
      </c>
      <c r="D94" s="12" t="s">
        <v>179</v>
      </c>
      <c r="E94" s="12" t="s">
        <v>1717</v>
      </c>
      <c r="F94" s="11">
        <v>2</v>
      </c>
      <c r="G94" t="str">
        <f t="shared" si="6"/>
        <v>北海道　</v>
      </c>
      <c r="H94" s="1">
        <f>VLOOKUP(M94,評価協作成!$D$3:$F$838,2,FALSE)</f>
        <v>-4.5</v>
      </c>
      <c r="I94" s="1">
        <f>VLOOKUP(M94,評価協作成!$D$3:$F$838,3,FALSE)</f>
        <v>-7.9</v>
      </c>
      <c r="M94" s="1" t="str">
        <f t="shared" si="7"/>
        <v>北海道　羅臼</v>
      </c>
      <c r="O94" s="1">
        <f t="shared" si="4"/>
        <v>0</v>
      </c>
      <c r="P94" s="1">
        <f t="shared" si="5"/>
        <v>0</v>
      </c>
      <c r="Q94">
        <f>IF(VLOOKUP($B94,'20230120'!$A$3:$G$838,6,FALSE)="","",VLOOKUP($B94,'20230120'!$A$3:$G$838,6,FALSE))</f>
        <v>-4.5</v>
      </c>
      <c r="R94">
        <f>IF(VLOOKUP($B94,'20230120'!$A$3:$G$838,7,FALSE)="","",VLOOKUP($B94,'20230120'!$A$3:$G$838,7,FALSE))</f>
        <v>-7.9</v>
      </c>
    </row>
    <row r="95" spans="1:18">
      <c r="A95" s="10">
        <v>89</v>
      </c>
      <c r="B95" s="11">
        <v>126</v>
      </c>
      <c r="C95" t="s">
        <v>74</v>
      </c>
      <c r="D95" s="12" t="s">
        <v>75</v>
      </c>
      <c r="E95" s="12" t="s">
        <v>1744</v>
      </c>
      <c r="F95" s="11">
        <v>1</v>
      </c>
      <c r="G95" t="str">
        <f t="shared" si="6"/>
        <v>北海道　</v>
      </c>
      <c r="H95" s="1">
        <f>VLOOKUP(M95,評価協作成!$D$3:$F$838,2,FALSE)</f>
        <v>-8.6</v>
      </c>
      <c r="I95" s="1">
        <f>VLOOKUP(M95,評価協作成!$D$3:$F$838,3,FALSE)</f>
        <v>-14.8</v>
      </c>
      <c r="M95" s="1" t="str">
        <f t="shared" si="7"/>
        <v>北海道　更別</v>
      </c>
      <c r="O95" s="1">
        <f t="shared" si="4"/>
        <v>0</v>
      </c>
      <c r="P95" s="1">
        <f t="shared" si="5"/>
        <v>0</v>
      </c>
      <c r="Q95">
        <f>IF(VLOOKUP($B95,'20230120'!$A$3:$G$838,6,FALSE)="","",VLOOKUP($B95,'20230120'!$A$3:$G$838,6,FALSE))</f>
        <v>-8.6</v>
      </c>
      <c r="R95">
        <f>IF(VLOOKUP($B95,'20230120'!$A$3:$G$838,7,FALSE)="","",VLOOKUP($B95,'20230120'!$A$3:$G$838,7,FALSE))</f>
        <v>-14.8</v>
      </c>
    </row>
    <row r="96" spans="1:18">
      <c r="A96" s="10">
        <v>90</v>
      </c>
      <c r="B96" s="11">
        <v>72</v>
      </c>
      <c r="C96" t="s">
        <v>180</v>
      </c>
      <c r="D96" s="12" t="s">
        <v>181</v>
      </c>
      <c r="E96" s="12" t="s">
        <v>1699</v>
      </c>
      <c r="F96" s="11">
        <v>2</v>
      </c>
      <c r="G96" t="str">
        <f t="shared" si="6"/>
        <v>北海道　</v>
      </c>
      <c r="H96" s="1">
        <f>VLOOKUP(M96,評価協作成!$D$3:$F$838,2,FALSE)</f>
        <v>-3.9</v>
      </c>
      <c r="I96" s="1">
        <f>VLOOKUP(M96,評価協作成!$D$3:$F$838,3,FALSE)</f>
        <v>-8.8000000000000007</v>
      </c>
      <c r="M96" s="1" t="str">
        <f t="shared" si="7"/>
        <v>北海道　黒松内</v>
      </c>
      <c r="O96" s="1">
        <f t="shared" si="4"/>
        <v>0</v>
      </c>
      <c r="P96" s="1">
        <f t="shared" si="5"/>
        <v>0</v>
      </c>
      <c r="Q96">
        <f>IF(VLOOKUP($B96,'20230120'!$A$3:$G$838,6,FALSE)="","",VLOOKUP($B96,'20230120'!$A$3:$G$838,6,FALSE))</f>
        <v>-3.9</v>
      </c>
      <c r="R96">
        <f>IF(VLOOKUP($B96,'20230120'!$A$3:$G$838,7,FALSE)="","",VLOOKUP($B96,'20230120'!$A$3:$G$838,7,FALSE))</f>
        <v>-8.8000000000000007</v>
      </c>
    </row>
    <row r="97" spans="1:18">
      <c r="A97" s="10">
        <v>91</v>
      </c>
      <c r="B97" s="11">
        <v>100</v>
      </c>
      <c r="C97" t="s">
        <v>182</v>
      </c>
      <c r="D97" s="12" t="s">
        <v>183</v>
      </c>
      <c r="E97" s="12" t="s">
        <v>1721</v>
      </c>
      <c r="F97" s="11">
        <v>2</v>
      </c>
      <c r="G97" t="str">
        <f t="shared" si="6"/>
        <v>北海道　</v>
      </c>
      <c r="H97" s="1">
        <f>VLOOKUP(M97,評価協作成!$D$3:$F$838,2,FALSE)</f>
        <v>-6.7</v>
      </c>
      <c r="I97" s="1">
        <f>VLOOKUP(M97,評価協作成!$D$3:$F$838,3,FALSE)</f>
        <v>-12.3</v>
      </c>
      <c r="M97" s="1" t="str">
        <f t="shared" si="7"/>
        <v>北海道　厚床</v>
      </c>
      <c r="O97" s="1">
        <f t="shared" si="4"/>
        <v>0</v>
      </c>
      <c r="P97" s="1">
        <f t="shared" si="5"/>
        <v>0</v>
      </c>
      <c r="Q97">
        <f>IF(VLOOKUP($B97,'20230120'!$A$3:$G$838,6,FALSE)="","",VLOOKUP($B97,'20230120'!$A$3:$G$838,6,FALSE))</f>
        <v>-6.7</v>
      </c>
      <c r="R97">
        <f>IF(VLOOKUP($B97,'20230120'!$A$3:$G$838,7,FALSE)="","",VLOOKUP($B97,'20230120'!$A$3:$G$838,7,FALSE))</f>
        <v>-12.3</v>
      </c>
    </row>
    <row r="98" spans="1:18">
      <c r="A98" s="10">
        <v>92</v>
      </c>
      <c r="B98" s="11">
        <v>97</v>
      </c>
      <c r="C98" t="s">
        <v>76</v>
      </c>
      <c r="D98" s="12" t="s">
        <v>77</v>
      </c>
      <c r="E98" s="12" t="s">
        <v>1720</v>
      </c>
      <c r="F98" s="11">
        <v>1</v>
      </c>
      <c r="G98" t="str">
        <f t="shared" si="6"/>
        <v>北海道　</v>
      </c>
      <c r="H98" s="1">
        <f>VLOOKUP(M98,評価協作成!$D$3:$F$838,2,FALSE)</f>
        <v>-7</v>
      </c>
      <c r="I98" s="1">
        <f>VLOOKUP(M98,評価協作成!$D$3:$F$838,3,FALSE)</f>
        <v>-12.7</v>
      </c>
      <c r="M98" s="1" t="str">
        <f t="shared" si="7"/>
        <v>北海道　別海</v>
      </c>
      <c r="O98" s="1">
        <f t="shared" si="4"/>
        <v>0</v>
      </c>
      <c r="P98" s="1">
        <f t="shared" si="5"/>
        <v>0</v>
      </c>
      <c r="Q98">
        <f>IF(VLOOKUP($B98,'20230120'!$A$3:$G$838,6,FALSE)="","",VLOOKUP($B98,'20230120'!$A$3:$G$838,6,FALSE))</f>
        <v>-7</v>
      </c>
      <c r="R98">
        <f>IF(VLOOKUP($B98,'20230120'!$A$3:$G$838,7,FALSE)="","",VLOOKUP($B98,'20230120'!$A$3:$G$838,7,FALSE))</f>
        <v>-12.7</v>
      </c>
    </row>
    <row r="99" spans="1:18">
      <c r="A99" s="10">
        <v>93</v>
      </c>
      <c r="B99" s="11">
        <v>115</v>
      </c>
      <c r="C99" t="s">
        <v>78</v>
      </c>
      <c r="D99" s="12" t="s">
        <v>79</v>
      </c>
      <c r="E99" s="12" t="s">
        <v>1733</v>
      </c>
      <c r="F99" s="11">
        <v>1</v>
      </c>
      <c r="G99" t="str">
        <f t="shared" si="6"/>
        <v>北海道　</v>
      </c>
      <c r="H99" s="1">
        <f>VLOOKUP(M99,評価協作成!$D$3:$F$838,2,FALSE)</f>
        <v>-8.9</v>
      </c>
      <c r="I99" s="1">
        <f>VLOOKUP(M99,評価協作成!$D$3:$F$838,3,FALSE)</f>
        <v>-16.3</v>
      </c>
      <c r="M99" s="1" t="str">
        <f t="shared" si="7"/>
        <v>北海道　足寄</v>
      </c>
      <c r="O99" s="1">
        <f t="shared" si="4"/>
        <v>0</v>
      </c>
      <c r="P99" s="1">
        <f t="shared" si="5"/>
        <v>0</v>
      </c>
      <c r="Q99">
        <f>IF(VLOOKUP($B99,'20230120'!$A$3:$G$838,6,FALSE)="","",VLOOKUP($B99,'20230120'!$A$3:$G$838,6,FALSE))</f>
        <v>-8.9</v>
      </c>
      <c r="R99">
        <f>IF(VLOOKUP($B99,'20230120'!$A$3:$G$838,7,FALSE)="","",VLOOKUP($B99,'20230120'!$A$3:$G$838,7,FALSE))</f>
        <v>-16.3</v>
      </c>
    </row>
    <row r="100" spans="1:18">
      <c r="A100" s="10">
        <v>94</v>
      </c>
      <c r="B100" s="11">
        <v>6</v>
      </c>
      <c r="C100" t="s">
        <v>184</v>
      </c>
      <c r="D100" s="12" t="s">
        <v>185</v>
      </c>
      <c r="E100" s="12" t="s">
        <v>1638</v>
      </c>
      <c r="F100" s="11">
        <v>2</v>
      </c>
      <c r="G100" t="str">
        <f t="shared" si="6"/>
        <v>北海道　</v>
      </c>
      <c r="H100" s="1">
        <f>VLOOKUP(M100,評価協作成!$D$3:$F$838,2,FALSE)</f>
        <v>-4.3</v>
      </c>
      <c r="I100" s="1">
        <f>VLOOKUP(M100,評価協作成!$D$3:$F$838,3,FALSE)</f>
        <v>-6.3</v>
      </c>
      <c r="M100" s="1" t="str">
        <f t="shared" si="7"/>
        <v>北海道　沓形</v>
      </c>
      <c r="O100" s="1">
        <f t="shared" si="4"/>
        <v>0</v>
      </c>
      <c r="P100" s="1">
        <f t="shared" si="5"/>
        <v>0</v>
      </c>
      <c r="Q100">
        <f>IF(VLOOKUP($B100,'20230120'!$A$3:$G$838,6,FALSE)="","",VLOOKUP($B100,'20230120'!$A$3:$G$838,6,FALSE))</f>
        <v>-4.3</v>
      </c>
      <c r="R100">
        <f>IF(VLOOKUP($B100,'20230120'!$A$3:$G$838,7,FALSE)="","",VLOOKUP($B100,'20230120'!$A$3:$G$838,7,FALSE))</f>
        <v>-6.3</v>
      </c>
    </row>
    <row r="101" spans="1:18">
      <c r="A101" s="10">
        <v>95</v>
      </c>
      <c r="B101" s="11">
        <v>191</v>
      </c>
      <c r="C101" t="s">
        <v>358</v>
      </c>
      <c r="D101" s="12" t="s">
        <v>359</v>
      </c>
      <c r="E101" s="12" t="s">
        <v>1798</v>
      </c>
      <c r="F101" s="11">
        <v>3</v>
      </c>
      <c r="G101" t="str">
        <f t="shared" si="6"/>
        <v>秋田県　</v>
      </c>
      <c r="H101" s="1">
        <f>VLOOKUP(M101,評価協作成!$D$3:$F$838,2,FALSE)</f>
        <v>-4.7</v>
      </c>
      <c r="I101" s="1">
        <f>VLOOKUP(M101,評価協作成!$D$3:$F$838,3,FALSE)</f>
        <v>-7.7</v>
      </c>
      <c r="M101" s="1" t="str">
        <f t="shared" si="7"/>
        <v>秋田県　八幡平</v>
      </c>
      <c r="O101" s="1">
        <f t="shared" si="4"/>
        <v>0</v>
      </c>
      <c r="P101" s="1">
        <f t="shared" si="5"/>
        <v>0</v>
      </c>
      <c r="Q101">
        <f>IF(VLOOKUP($B101,'20230120'!$A$3:$G$838,6,FALSE)="","",VLOOKUP($B101,'20230120'!$A$3:$G$838,6,FALSE))</f>
        <v>-4.7</v>
      </c>
      <c r="R101">
        <f>IF(VLOOKUP($B101,'20230120'!$A$3:$G$838,7,FALSE)="","",VLOOKUP($B101,'20230120'!$A$3:$G$838,7,FALSE))</f>
        <v>-7.7</v>
      </c>
    </row>
    <row r="102" spans="1:18">
      <c r="A102" s="10">
        <v>96</v>
      </c>
      <c r="B102" s="11">
        <v>67</v>
      </c>
      <c r="C102" t="s">
        <v>186</v>
      </c>
      <c r="D102" s="12" t="s">
        <v>187</v>
      </c>
      <c r="E102" s="12" t="s">
        <v>1694</v>
      </c>
      <c r="F102" s="11">
        <v>2</v>
      </c>
      <c r="G102" t="str">
        <f t="shared" si="6"/>
        <v>北海道　</v>
      </c>
      <c r="H102" s="1">
        <f>VLOOKUP(M102,評価協作成!$D$3:$F$838,2,FALSE)</f>
        <v>-4.8</v>
      </c>
      <c r="I102" s="1">
        <f>VLOOKUP(M102,評価協作成!$D$3:$F$838,3,FALSE)</f>
        <v>-9.5</v>
      </c>
      <c r="M102" s="1" t="str">
        <f t="shared" si="7"/>
        <v>北海道　蘭越</v>
      </c>
      <c r="O102" s="1">
        <f t="shared" si="4"/>
        <v>0</v>
      </c>
      <c r="P102" s="1">
        <f t="shared" si="5"/>
        <v>0</v>
      </c>
      <c r="Q102">
        <f>IF(VLOOKUP($B102,'20230120'!$A$3:$G$838,6,FALSE)="","",VLOOKUP($B102,'20230120'!$A$3:$G$838,6,FALSE))</f>
        <v>-4.8</v>
      </c>
      <c r="R102">
        <f>IF(VLOOKUP($B102,'20230120'!$A$3:$G$838,7,FALSE)="","",VLOOKUP($B102,'20230120'!$A$3:$G$838,7,FALSE))</f>
        <v>-9.5</v>
      </c>
    </row>
    <row r="103" spans="1:18">
      <c r="A103" s="10">
        <v>97</v>
      </c>
      <c r="B103" s="11">
        <v>130</v>
      </c>
      <c r="C103" t="s">
        <v>188</v>
      </c>
      <c r="D103" s="12" t="s">
        <v>189</v>
      </c>
      <c r="E103" s="12" t="s">
        <v>1748</v>
      </c>
      <c r="F103" s="11">
        <v>2</v>
      </c>
      <c r="G103" t="str">
        <f t="shared" si="6"/>
        <v>北海道　</v>
      </c>
      <c r="H103" s="1">
        <f>VLOOKUP(M103,評価協作成!$D$3:$F$838,2,FALSE)</f>
        <v>-6.3</v>
      </c>
      <c r="I103" s="1">
        <f>VLOOKUP(M103,評価協作成!$D$3:$F$838,3,FALSE)</f>
        <v>-12.6</v>
      </c>
      <c r="M103" s="1" t="str">
        <f t="shared" si="7"/>
        <v>北海道　厚真</v>
      </c>
      <c r="O103" s="1">
        <f t="shared" si="4"/>
        <v>0</v>
      </c>
      <c r="P103" s="1">
        <f t="shared" si="5"/>
        <v>0</v>
      </c>
      <c r="Q103">
        <f>IF(VLOOKUP($B103,'20230120'!$A$3:$G$838,6,FALSE)="","",VLOOKUP($B103,'20230120'!$A$3:$G$838,6,FALSE))</f>
        <v>-6.3</v>
      </c>
      <c r="R103">
        <f>IF(VLOOKUP($B103,'20230120'!$A$3:$G$838,7,FALSE)="","",VLOOKUP($B103,'20230120'!$A$3:$G$838,7,FALSE))</f>
        <v>-12.6</v>
      </c>
    </row>
    <row r="104" spans="1:18">
      <c r="A104" s="10">
        <v>98</v>
      </c>
      <c r="B104" s="11">
        <v>116</v>
      </c>
      <c r="C104" t="s">
        <v>190</v>
      </c>
      <c r="D104" s="12" t="s">
        <v>191</v>
      </c>
      <c r="E104" s="12" t="s">
        <v>1734</v>
      </c>
      <c r="F104" s="11">
        <v>2</v>
      </c>
      <c r="G104" t="str">
        <f t="shared" si="6"/>
        <v>北海道　</v>
      </c>
      <c r="H104" s="1">
        <f>VLOOKUP(M104,評価協作成!$D$3:$F$838,2,FALSE)</f>
        <v>-8.6</v>
      </c>
      <c r="I104" s="1">
        <f>VLOOKUP(M104,評価協作成!$D$3:$F$838,3,FALSE)</f>
        <v>-14.8</v>
      </c>
      <c r="M104" s="1" t="str">
        <f t="shared" si="7"/>
        <v>北海道　本別</v>
      </c>
      <c r="O104" s="1">
        <f t="shared" si="4"/>
        <v>0</v>
      </c>
      <c r="P104" s="1">
        <f t="shared" si="5"/>
        <v>0</v>
      </c>
      <c r="Q104">
        <f>IF(VLOOKUP($B104,'20230120'!$A$3:$G$838,6,FALSE)="","",VLOOKUP($B104,'20230120'!$A$3:$G$838,6,FALSE))</f>
        <v>-8.6</v>
      </c>
      <c r="R104">
        <f>IF(VLOOKUP($B104,'20230120'!$A$3:$G$838,7,FALSE)="","",VLOOKUP($B104,'20230120'!$A$3:$G$838,7,FALSE))</f>
        <v>-14.8</v>
      </c>
    </row>
    <row r="105" spans="1:18">
      <c r="A105" s="10">
        <v>99</v>
      </c>
      <c r="B105" s="11">
        <v>3</v>
      </c>
      <c r="C105" t="s">
        <v>192</v>
      </c>
      <c r="D105" s="12" t="s">
        <v>193</v>
      </c>
      <c r="E105" s="12" t="s">
        <v>1636</v>
      </c>
      <c r="F105" s="11">
        <v>2</v>
      </c>
      <c r="G105" t="str">
        <f t="shared" si="6"/>
        <v>北海道　</v>
      </c>
      <c r="H105" s="1">
        <f>VLOOKUP(M105,評価協作成!$D$3:$F$838,2,FALSE)</f>
        <v>-4.7</v>
      </c>
      <c r="I105" s="1">
        <f>VLOOKUP(M105,評価協作成!$D$3:$F$838,3,FALSE)</f>
        <v>-6.8</v>
      </c>
      <c r="M105" s="1" t="str">
        <f t="shared" si="7"/>
        <v>北海道　稚内</v>
      </c>
      <c r="O105" s="1">
        <f t="shared" si="4"/>
        <v>0</v>
      </c>
      <c r="P105" s="1">
        <f t="shared" si="5"/>
        <v>0</v>
      </c>
      <c r="Q105">
        <f>IF(VLOOKUP($B105,'20230120'!$A$3:$G$838,6,FALSE)="","",VLOOKUP($B105,'20230120'!$A$3:$G$838,6,FALSE))</f>
        <v>-4.7</v>
      </c>
      <c r="R105">
        <f>IF(VLOOKUP($B105,'20230120'!$A$3:$G$838,7,FALSE)="","",VLOOKUP($B105,'20230120'!$A$3:$G$838,7,FALSE))</f>
        <v>-6.8</v>
      </c>
    </row>
    <row r="106" spans="1:18">
      <c r="A106" s="10">
        <v>100</v>
      </c>
      <c r="B106" s="11">
        <v>95</v>
      </c>
      <c r="C106" t="s">
        <v>80</v>
      </c>
      <c r="D106" s="12" t="s">
        <v>81</v>
      </c>
      <c r="E106" s="12" t="s">
        <v>1719</v>
      </c>
      <c r="F106" s="11">
        <v>1</v>
      </c>
      <c r="G106" t="str">
        <f t="shared" si="6"/>
        <v>北海道　</v>
      </c>
      <c r="H106" s="1">
        <f>VLOOKUP(M106,評価協作成!$D$3:$F$838,2,FALSE)</f>
        <v>-7.1</v>
      </c>
      <c r="I106" s="1">
        <f>VLOOKUP(M106,評価協作成!$D$3:$F$838,3,FALSE)</f>
        <v>-12.4</v>
      </c>
      <c r="M106" s="1" t="str">
        <f t="shared" si="7"/>
        <v>北海道　中標津</v>
      </c>
      <c r="O106" s="1">
        <f t="shared" si="4"/>
        <v>0</v>
      </c>
      <c r="P106" s="1">
        <f t="shared" si="5"/>
        <v>0</v>
      </c>
      <c r="Q106">
        <f>IF(VLOOKUP($B106,'20230120'!$A$3:$G$838,6,FALSE)="","",VLOOKUP($B106,'20230120'!$A$3:$G$838,6,FALSE))</f>
        <v>-7.1</v>
      </c>
      <c r="R106">
        <f>IF(VLOOKUP($B106,'20230120'!$A$3:$G$838,7,FALSE)="","",VLOOKUP($B106,'20230120'!$A$3:$G$838,7,FALSE))</f>
        <v>-12.4</v>
      </c>
    </row>
    <row r="107" spans="1:18">
      <c r="A107" s="10">
        <v>101</v>
      </c>
      <c r="B107" s="11">
        <v>34</v>
      </c>
      <c r="C107" t="s">
        <v>194</v>
      </c>
      <c r="D107" s="12" t="s">
        <v>195</v>
      </c>
      <c r="E107" s="12" t="s">
        <v>1664</v>
      </c>
      <c r="F107" s="11">
        <v>2</v>
      </c>
      <c r="G107" t="str">
        <f t="shared" si="6"/>
        <v>北海道　</v>
      </c>
      <c r="H107" s="1">
        <f>VLOOKUP(M107,評価協作成!$D$3:$F$838,2,FALSE)</f>
        <v>-4.8</v>
      </c>
      <c r="I107" s="1">
        <f>VLOOKUP(M107,評価協作成!$D$3:$F$838,3,FALSE)</f>
        <v>-9.1</v>
      </c>
      <c r="M107" s="1" t="str">
        <f t="shared" si="7"/>
        <v>北海道　初山別</v>
      </c>
      <c r="O107" s="1">
        <f t="shared" si="4"/>
        <v>0</v>
      </c>
      <c r="P107" s="1">
        <f t="shared" si="5"/>
        <v>0</v>
      </c>
      <c r="Q107">
        <f>IF(VLOOKUP($B107,'20230120'!$A$3:$G$838,6,FALSE)="","",VLOOKUP($B107,'20230120'!$A$3:$G$838,6,FALSE))</f>
        <v>-4.8</v>
      </c>
      <c r="R107">
        <f>IF(VLOOKUP($B107,'20230120'!$A$3:$G$838,7,FALSE)="","",VLOOKUP($B107,'20230120'!$A$3:$G$838,7,FALSE))</f>
        <v>-9.1</v>
      </c>
    </row>
    <row r="108" spans="1:18">
      <c r="A108" s="10">
        <v>102</v>
      </c>
      <c r="B108" s="11">
        <v>127</v>
      </c>
      <c r="C108" t="s">
        <v>82</v>
      </c>
      <c r="D108" s="12" t="s">
        <v>83</v>
      </c>
      <c r="E108" s="12" t="s">
        <v>1745</v>
      </c>
      <c r="F108" s="11">
        <v>1</v>
      </c>
      <c r="G108" t="str">
        <f t="shared" si="6"/>
        <v>北海道　</v>
      </c>
      <c r="H108" s="1">
        <f>VLOOKUP(M108,評価協作成!$D$3:$F$838,2,FALSE)</f>
        <v>-7.9</v>
      </c>
      <c r="I108" s="1">
        <f>VLOOKUP(M108,評価協作成!$D$3:$F$838,3,FALSE)</f>
        <v>-14.3</v>
      </c>
      <c r="M108" s="1" t="str">
        <f t="shared" si="7"/>
        <v>北海道　大津</v>
      </c>
      <c r="O108" s="1">
        <f t="shared" si="4"/>
        <v>0</v>
      </c>
      <c r="P108" s="1">
        <f t="shared" si="5"/>
        <v>0</v>
      </c>
      <c r="Q108">
        <f>IF(VLOOKUP($B108,'20230120'!$A$3:$G$838,6,FALSE)="","",VLOOKUP($B108,'20230120'!$A$3:$G$838,6,FALSE))</f>
        <v>-7.9</v>
      </c>
      <c r="R108">
        <f>IF(VLOOKUP($B108,'20230120'!$A$3:$G$838,7,FALSE)="","",VLOOKUP($B108,'20230120'!$A$3:$G$838,7,FALSE))</f>
        <v>-14.3</v>
      </c>
    </row>
    <row r="109" spans="1:18">
      <c r="A109" s="10">
        <v>103</v>
      </c>
      <c r="B109" s="11">
        <v>49</v>
      </c>
      <c r="C109" t="s">
        <v>196</v>
      </c>
      <c r="D109" s="12" t="s">
        <v>197</v>
      </c>
      <c r="E109" s="12" t="s">
        <v>1677</v>
      </c>
      <c r="F109" s="11">
        <v>2</v>
      </c>
      <c r="G109" t="str">
        <f t="shared" si="6"/>
        <v>北海道　</v>
      </c>
      <c r="H109" s="1">
        <f>VLOOKUP(M109,評価協作成!$D$3:$F$838,2,FALSE)</f>
        <v>-5.2</v>
      </c>
      <c r="I109" s="1">
        <f>VLOOKUP(M109,評価協作成!$D$3:$F$838,3,FALSE)</f>
        <v>-8</v>
      </c>
      <c r="M109" s="1" t="str">
        <f t="shared" si="7"/>
        <v>北海道　支笏湖畔</v>
      </c>
      <c r="O109" s="1">
        <f t="shared" si="4"/>
        <v>0</v>
      </c>
      <c r="P109" s="1">
        <f t="shared" si="5"/>
        <v>0</v>
      </c>
      <c r="Q109">
        <f>IF(VLOOKUP($B109,'20230120'!$A$3:$G$838,6,FALSE)="","",VLOOKUP($B109,'20230120'!$A$3:$G$838,6,FALSE))</f>
        <v>-5.2</v>
      </c>
      <c r="R109">
        <f>IF(VLOOKUP($B109,'20230120'!$A$3:$G$838,7,FALSE)="","",VLOOKUP($B109,'20230120'!$A$3:$G$838,7,FALSE))</f>
        <v>-8</v>
      </c>
    </row>
    <row r="110" spans="1:18">
      <c r="A110" s="10">
        <v>104</v>
      </c>
      <c r="B110" s="11">
        <v>120</v>
      </c>
      <c r="C110" t="s">
        <v>198</v>
      </c>
      <c r="D110" s="12" t="s">
        <v>199</v>
      </c>
      <c r="E110" s="12" t="s">
        <v>1738</v>
      </c>
      <c r="F110" s="11">
        <v>2</v>
      </c>
      <c r="G110" t="str">
        <f t="shared" si="6"/>
        <v>北海道　</v>
      </c>
      <c r="H110" s="1">
        <f>VLOOKUP(M110,評価協作成!$D$3:$F$838,2,FALSE)</f>
        <v>-8.5</v>
      </c>
      <c r="I110" s="1">
        <f>VLOOKUP(M110,評価協作成!$D$3:$F$838,3,FALSE)</f>
        <v>-15.8</v>
      </c>
      <c r="M110" s="1" t="str">
        <f t="shared" si="7"/>
        <v>北海道　芽室</v>
      </c>
      <c r="O110" s="1">
        <f t="shared" si="4"/>
        <v>0</v>
      </c>
      <c r="P110" s="1">
        <f t="shared" si="5"/>
        <v>0</v>
      </c>
      <c r="Q110">
        <f>IF(VLOOKUP($B110,'20230120'!$A$3:$G$838,6,FALSE)="","",VLOOKUP($B110,'20230120'!$A$3:$G$838,6,FALSE))</f>
        <v>-8.5</v>
      </c>
      <c r="R110">
        <f>IF(VLOOKUP($B110,'20230120'!$A$3:$G$838,7,FALSE)="","",VLOOKUP($B110,'20230120'!$A$3:$G$838,7,FALSE))</f>
        <v>-15.8</v>
      </c>
    </row>
    <row r="111" spans="1:18">
      <c r="A111" s="10">
        <v>105</v>
      </c>
      <c r="B111" s="11">
        <v>122</v>
      </c>
      <c r="C111" t="s">
        <v>200</v>
      </c>
      <c r="D111" s="12" t="s">
        <v>201</v>
      </c>
      <c r="E111" s="12" t="s">
        <v>1740</v>
      </c>
      <c r="F111" s="11">
        <v>2</v>
      </c>
      <c r="G111" t="str">
        <f t="shared" si="6"/>
        <v>北海道　</v>
      </c>
      <c r="H111" s="1">
        <f>VLOOKUP(M111,評価協作成!$D$3:$F$838,2,FALSE)</f>
        <v>-8.9</v>
      </c>
      <c r="I111" s="1">
        <f>VLOOKUP(M111,評価協作成!$D$3:$F$838,3,FALSE)</f>
        <v>-16.2</v>
      </c>
      <c r="M111" s="1" t="str">
        <f t="shared" si="7"/>
        <v>北海道　池田</v>
      </c>
      <c r="O111" s="1">
        <f t="shared" si="4"/>
        <v>-9.9999999999999645E-2</v>
      </c>
      <c r="P111" s="1">
        <f t="shared" si="5"/>
        <v>0</v>
      </c>
      <c r="Q111">
        <f>IF(VLOOKUP($B111,'20230120'!$A$3:$G$838,6,FALSE)="","",VLOOKUP($B111,'20230120'!$A$3:$G$838,6,FALSE))</f>
        <v>-9</v>
      </c>
      <c r="R111">
        <f>IF(VLOOKUP($B111,'20230120'!$A$3:$G$838,7,FALSE)="","",VLOOKUP($B111,'20230120'!$A$3:$G$838,7,FALSE))</f>
        <v>-16.2</v>
      </c>
    </row>
    <row r="112" spans="1:18">
      <c r="A112" s="10">
        <v>106</v>
      </c>
      <c r="B112" s="11">
        <v>119</v>
      </c>
      <c r="C112" t="s">
        <v>202</v>
      </c>
      <c r="D112" s="12" t="s">
        <v>203</v>
      </c>
      <c r="E112" s="12" t="s">
        <v>1737</v>
      </c>
      <c r="F112" s="11">
        <v>2</v>
      </c>
      <c r="G112" t="str">
        <f t="shared" si="6"/>
        <v>北海道　</v>
      </c>
      <c r="H112" s="1">
        <f>VLOOKUP(M112,評価協作成!$D$3:$F$838,2,FALSE)</f>
        <v>-8.8000000000000007</v>
      </c>
      <c r="I112" s="1">
        <f>VLOOKUP(M112,評価協作成!$D$3:$F$838,3,FALSE)</f>
        <v>-16.899999999999999</v>
      </c>
      <c r="M112" s="1" t="str">
        <f t="shared" si="7"/>
        <v>北海道　駒場</v>
      </c>
      <c r="O112" s="1">
        <f t="shared" si="4"/>
        <v>0</v>
      </c>
      <c r="P112" s="1">
        <f t="shared" si="5"/>
        <v>0</v>
      </c>
      <c r="Q112">
        <f>IF(VLOOKUP($B112,'20230120'!$A$3:$G$838,6,FALSE)="","",VLOOKUP($B112,'20230120'!$A$3:$G$838,6,FALSE))</f>
        <v>-8.8000000000000007</v>
      </c>
      <c r="R112">
        <f>IF(VLOOKUP($B112,'20230120'!$A$3:$G$838,7,FALSE)="","",VLOOKUP($B112,'20230120'!$A$3:$G$838,7,FALSE))</f>
        <v>-16.899999999999999</v>
      </c>
    </row>
    <row r="113" spans="1:18">
      <c r="A113" s="10">
        <v>107</v>
      </c>
      <c r="B113" s="11">
        <v>76</v>
      </c>
      <c r="C113" t="s">
        <v>204</v>
      </c>
      <c r="D113" s="12" t="s">
        <v>205</v>
      </c>
      <c r="E113" s="12" t="s">
        <v>1703</v>
      </c>
      <c r="F113" s="11">
        <v>2</v>
      </c>
      <c r="G113" t="str">
        <f t="shared" si="6"/>
        <v>北海道　</v>
      </c>
      <c r="H113" s="1">
        <f>VLOOKUP(M113,評価協作成!$D$3:$F$838,2,FALSE)</f>
        <v>-6</v>
      </c>
      <c r="I113" s="1">
        <f>VLOOKUP(M113,評価協作成!$D$3:$F$838,3,FALSE)</f>
        <v>-9.6999999999999993</v>
      </c>
      <c r="M113" s="1" t="str">
        <f t="shared" si="7"/>
        <v>北海道　紋別</v>
      </c>
      <c r="O113" s="1">
        <f t="shared" si="4"/>
        <v>0</v>
      </c>
      <c r="P113" s="1">
        <f t="shared" si="5"/>
        <v>0</v>
      </c>
      <c r="Q113">
        <f>IF(VLOOKUP($B113,'20230120'!$A$3:$G$838,6,FALSE)="","",VLOOKUP($B113,'20230120'!$A$3:$G$838,6,FALSE))</f>
        <v>-6</v>
      </c>
      <c r="R113">
        <f>IF(VLOOKUP($B113,'20230120'!$A$3:$G$838,7,FALSE)="","",VLOOKUP($B113,'20230120'!$A$3:$G$838,7,FALSE))</f>
        <v>-9.6999999999999993</v>
      </c>
    </row>
    <row r="114" spans="1:18">
      <c r="A114" s="10">
        <v>108</v>
      </c>
      <c r="B114" s="11">
        <v>117</v>
      </c>
      <c r="C114" t="s">
        <v>206</v>
      </c>
      <c r="D114" s="12" t="s">
        <v>207</v>
      </c>
      <c r="E114" s="12" t="s">
        <v>1735</v>
      </c>
      <c r="F114" s="11">
        <v>2</v>
      </c>
      <c r="G114" t="str">
        <f t="shared" si="6"/>
        <v>北海道　</v>
      </c>
      <c r="H114" s="1">
        <f>VLOOKUP(M114,評価協作成!$D$3:$F$838,2,FALSE)</f>
        <v>-6.2</v>
      </c>
      <c r="I114" s="1">
        <f>VLOOKUP(M114,評価協作成!$D$3:$F$838,3,FALSE)</f>
        <v>-11</v>
      </c>
      <c r="M114" s="1" t="str">
        <f t="shared" si="7"/>
        <v>北海道　新得</v>
      </c>
      <c r="O114" s="1">
        <f t="shared" si="4"/>
        <v>0</v>
      </c>
      <c r="P114" s="1">
        <f t="shared" si="5"/>
        <v>0</v>
      </c>
      <c r="Q114">
        <f>IF(VLOOKUP($B114,'20230120'!$A$3:$G$838,6,FALSE)="","",VLOOKUP($B114,'20230120'!$A$3:$G$838,6,FALSE))</f>
        <v>-6.2</v>
      </c>
      <c r="R114">
        <f>IF(VLOOKUP($B114,'20230120'!$A$3:$G$838,7,FALSE)="","",VLOOKUP($B114,'20230120'!$A$3:$G$838,7,FALSE))</f>
        <v>-11</v>
      </c>
    </row>
    <row r="115" spans="1:18">
      <c r="A115" s="10">
        <v>109</v>
      </c>
      <c r="B115" s="11">
        <v>118</v>
      </c>
      <c r="C115" t="s">
        <v>208</v>
      </c>
      <c r="D115" s="12" t="s">
        <v>209</v>
      </c>
      <c r="E115" s="12" t="s">
        <v>1736</v>
      </c>
      <c r="F115" s="11">
        <v>2</v>
      </c>
      <c r="G115" t="str">
        <f t="shared" si="6"/>
        <v>北海道　</v>
      </c>
      <c r="H115" s="1">
        <f>VLOOKUP(M115,評価協作成!$D$3:$F$838,2,FALSE)</f>
        <v>-7.1</v>
      </c>
      <c r="I115" s="1">
        <f>VLOOKUP(M115,評価協作成!$D$3:$F$838,3,FALSE)</f>
        <v>-12.1</v>
      </c>
      <c r="M115" s="1" t="str">
        <f t="shared" si="7"/>
        <v>北海道　鹿追</v>
      </c>
      <c r="O115" s="1">
        <f t="shared" si="4"/>
        <v>0</v>
      </c>
      <c r="P115" s="1">
        <f t="shared" si="5"/>
        <v>0</v>
      </c>
      <c r="Q115">
        <f>IF(VLOOKUP($B115,'20230120'!$A$3:$G$838,6,FALSE)="","",VLOOKUP($B115,'20230120'!$A$3:$G$838,6,FALSE))</f>
        <v>-7.1</v>
      </c>
      <c r="R115">
        <f>IF(VLOOKUP($B115,'20230120'!$A$3:$G$838,7,FALSE)="","",VLOOKUP($B115,'20230120'!$A$3:$G$838,7,FALSE))</f>
        <v>-12.1</v>
      </c>
    </row>
    <row r="116" spans="1:18">
      <c r="A116" s="10">
        <v>110</v>
      </c>
      <c r="B116" s="11">
        <v>461</v>
      </c>
      <c r="C116" t="s">
        <v>848</v>
      </c>
      <c r="D116" s="12" t="s">
        <v>849</v>
      </c>
      <c r="E116" s="12" t="s">
        <v>2040</v>
      </c>
      <c r="F116" s="11">
        <v>4</v>
      </c>
      <c r="G116" t="str">
        <f t="shared" si="6"/>
        <v>岐阜県　</v>
      </c>
      <c r="H116" s="1">
        <f>VLOOKUP(M116,評価協作成!$D$3:$F$838,2,FALSE)</f>
        <v>-5.3</v>
      </c>
      <c r="I116" s="1">
        <f>VLOOKUP(M116,評価協作成!$D$3:$F$838,3,FALSE)</f>
        <v>-11.3</v>
      </c>
      <c r="M116" s="1" t="str">
        <f t="shared" si="7"/>
        <v>岐阜県　六厩</v>
      </c>
      <c r="O116" s="1">
        <f t="shared" si="4"/>
        <v>0</v>
      </c>
      <c r="P116" s="1">
        <f t="shared" si="5"/>
        <v>0</v>
      </c>
      <c r="Q116">
        <f>IF(VLOOKUP($B116,'20230120'!$A$3:$G$838,6,FALSE)="","",VLOOKUP($B116,'20230120'!$A$3:$G$838,6,FALSE))</f>
        <v>-5.3</v>
      </c>
      <c r="R116">
        <f>IF(VLOOKUP($B116,'20230120'!$A$3:$G$838,7,FALSE)="","",VLOOKUP($B116,'20230120'!$A$3:$G$838,7,FALSE))</f>
        <v>-11.3</v>
      </c>
    </row>
    <row r="117" spans="1:18">
      <c r="A117" s="10">
        <v>111</v>
      </c>
      <c r="B117" s="11">
        <v>48</v>
      </c>
      <c r="C117" t="s">
        <v>210</v>
      </c>
      <c r="D117" s="12" t="s">
        <v>211</v>
      </c>
      <c r="E117" s="12" t="s">
        <v>1676</v>
      </c>
      <c r="F117" s="11">
        <v>2</v>
      </c>
      <c r="G117" t="str">
        <f t="shared" si="6"/>
        <v>北海道　</v>
      </c>
      <c r="H117" s="1">
        <f>VLOOKUP(M117,評価協作成!$D$3:$F$838,2,FALSE)</f>
        <v>-6.6</v>
      </c>
      <c r="I117" s="1">
        <f>VLOOKUP(M117,評価協作成!$D$3:$F$838,3,FALSE)</f>
        <v>-12.8</v>
      </c>
      <c r="M117" s="1" t="str">
        <f t="shared" si="7"/>
        <v>北海道　恵庭島松</v>
      </c>
      <c r="O117" s="1">
        <f t="shared" si="4"/>
        <v>0</v>
      </c>
      <c r="P117" s="1">
        <f t="shared" si="5"/>
        <v>0</v>
      </c>
      <c r="Q117">
        <f>IF(VLOOKUP($B117,'20230120'!$A$3:$G$838,6,FALSE)="","",VLOOKUP($B117,'20230120'!$A$3:$G$838,6,FALSE))</f>
        <v>-6.6</v>
      </c>
      <c r="R117">
        <f>IF(VLOOKUP($B117,'20230120'!$A$3:$G$838,7,FALSE)="","",VLOOKUP($B117,'20230120'!$A$3:$G$838,7,FALSE))</f>
        <v>-12.8</v>
      </c>
    </row>
    <row r="118" spans="1:18">
      <c r="A118" s="10">
        <v>112</v>
      </c>
      <c r="B118" s="11">
        <v>47</v>
      </c>
      <c r="C118" t="s">
        <v>1529</v>
      </c>
      <c r="D118" s="12" t="s">
        <v>1572</v>
      </c>
      <c r="E118" s="12" t="s">
        <v>1675</v>
      </c>
      <c r="F118" s="11">
        <v>2</v>
      </c>
      <c r="G118" t="str">
        <f t="shared" si="6"/>
        <v>北海道　</v>
      </c>
      <c r="H118" s="1">
        <f>VLOOKUP(M118,評価協作成!$D$3:$F$838,2,FALSE)</f>
        <v>-6</v>
      </c>
      <c r="I118" s="1">
        <f>VLOOKUP(M118,評価協作成!$D$3:$F$838,3,FALSE)</f>
        <v>-11.2</v>
      </c>
      <c r="M118" s="1" t="str">
        <f>G118&amp;C118</f>
        <v>北海道　江別</v>
      </c>
      <c r="O118" s="1">
        <f t="shared" si="4"/>
        <v>0</v>
      </c>
      <c r="P118" s="1">
        <f t="shared" si="5"/>
        <v>0</v>
      </c>
      <c r="Q118">
        <f>H118</f>
        <v>-6</v>
      </c>
      <c r="R118">
        <f>I118</f>
        <v>-11.2</v>
      </c>
    </row>
    <row r="119" spans="1:18">
      <c r="A119" s="10">
        <v>113</v>
      </c>
      <c r="B119" s="11">
        <v>94</v>
      </c>
      <c r="C119" t="s">
        <v>212</v>
      </c>
      <c r="D119" s="12" t="s">
        <v>35</v>
      </c>
      <c r="E119" s="12" t="s">
        <v>1718</v>
      </c>
      <c r="F119" s="11">
        <v>2</v>
      </c>
      <c r="G119" t="str">
        <f t="shared" si="6"/>
        <v>北海道　</v>
      </c>
      <c r="H119" s="1">
        <f>VLOOKUP(M119,評価協作成!$D$3:$F$838,2,FALSE)</f>
        <v>-6.3</v>
      </c>
      <c r="I119" s="1">
        <f>VLOOKUP(M119,評価協作成!$D$3:$F$838,3,FALSE)</f>
        <v>-11.5</v>
      </c>
      <c r="M119" s="1" t="str">
        <f t="shared" si="7"/>
        <v>北海道　標津</v>
      </c>
      <c r="O119" s="1">
        <f t="shared" si="4"/>
        <v>0</v>
      </c>
      <c r="P119" s="1">
        <f t="shared" si="5"/>
        <v>0</v>
      </c>
      <c r="Q119">
        <f>IF(VLOOKUP($B119,'20230120'!$A$3:$G$838,6,FALSE)="","",VLOOKUP($B119,'20230120'!$A$3:$G$838,6,FALSE))</f>
        <v>-6.3</v>
      </c>
      <c r="R119">
        <f>IF(VLOOKUP($B119,'20230120'!$A$3:$G$838,7,FALSE)="","",VLOOKUP($B119,'20230120'!$A$3:$G$838,7,FALSE))</f>
        <v>-11.5</v>
      </c>
    </row>
    <row r="120" spans="1:18">
      <c r="A120" s="10">
        <v>114</v>
      </c>
      <c r="B120" s="11">
        <v>109</v>
      </c>
      <c r="C120" t="s">
        <v>213</v>
      </c>
      <c r="D120" s="12" t="s">
        <v>214</v>
      </c>
      <c r="E120" s="12" t="s">
        <v>1728</v>
      </c>
      <c r="F120" s="11">
        <v>2</v>
      </c>
      <c r="G120" t="str">
        <f t="shared" si="6"/>
        <v>北海道　</v>
      </c>
      <c r="H120" s="1">
        <f>VLOOKUP(M120,評価協作成!$D$3:$F$838,2,FALSE)</f>
        <v>-6.2</v>
      </c>
      <c r="I120" s="1">
        <f>VLOOKUP(M120,評価協作成!$D$3:$F$838,3,FALSE)</f>
        <v>-12.5</v>
      </c>
      <c r="M120" s="1" t="str">
        <f t="shared" si="7"/>
        <v>北海道　白糠</v>
      </c>
      <c r="O120" s="1">
        <f t="shared" si="4"/>
        <v>0</v>
      </c>
      <c r="P120" s="1">
        <f t="shared" si="5"/>
        <v>0</v>
      </c>
      <c r="Q120">
        <f>IF(VLOOKUP($B120,'20230120'!$A$3:$G$838,6,FALSE)="","",VLOOKUP($B120,'20230120'!$A$3:$G$838,6,FALSE))</f>
        <v>-6.2</v>
      </c>
      <c r="R120">
        <f>IF(VLOOKUP($B120,'20230120'!$A$3:$G$838,7,FALSE)="","",VLOOKUP($B120,'20230120'!$A$3:$G$838,7,FALSE))</f>
        <v>-12.5</v>
      </c>
    </row>
    <row r="121" spans="1:18">
      <c r="A121" s="10">
        <v>115</v>
      </c>
      <c r="B121" s="11">
        <v>36</v>
      </c>
      <c r="C121" t="s">
        <v>215</v>
      </c>
      <c r="D121" s="12" t="s">
        <v>216</v>
      </c>
      <c r="E121" s="12" t="s">
        <v>1665</v>
      </c>
      <c r="F121" s="11">
        <v>2</v>
      </c>
      <c r="G121" t="str">
        <f t="shared" si="6"/>
        <v>北海道　</v>
      </c>
      <c r="H121" s="1">
        <f>VLOOKUP(M121,評価協作成!$D$3:$F$838,2,FALSE)</f>
        <v>-4.5999999999999996</v>
      </c>
      <c r="I121" s="1">
        <f>VLOOKUP(M121,評価協作成!$D$3:$F$838,3,FALSE)</f>
        <v>-9.1</v>
      </c>
      <c r="M121" s="1" t="str">
        <f t="shared" si="7"/>
        <v>北海道　羽幌</v>
      </c>
      <c r="O121" s="1">
        <f t="shared" si="4"/>
        <v>0</v>
      </c>
      <c r="P121" s="1">
        <f t="shared" si="5"/>
        <v>0</v>
      </c>
      <c r="Q121">
        <f>IF(VLOOKUP($B121,'20230120'!$A$3:$G$838,6,FALSE)="","",VLOOKUP($B121,'20230120'!$A$3:$G$838,6,FALSE))</f>
        <v>-4.5999999999999996</v>
      </c>
      <c r="R121">
        <f>IF(VLOOKUP($B121,'20230120'!$A$3:$G$838,7,FALSE)="","",VLOOKUP($B121,'20230120'!$A$3:$G$838,7,FALSE))</f>
        <v>-9.1</v>
      </c>
    </row>
    <row r="122" spans="1:18">
      <c r="A122" s="10">
        <v>116</v>
      </c>
      <c r="B122" s="11">
        <v>64</v>
      </c>
      <c r="C122" t="s">
        <v>217</v>
      </c>
      <c r="D122" s="12" t="s">
        <v>218</v>
      </c>
      <c r="E122" s="12" t="s">
        <v>1691</v>
      </c>
      <c r="F122" s="11">
        <v>2</v>
      </c>
      <c r="G122" t="str">
        <f t="shared" si="6"/>
        <v>北海道　</v>
      </c>
      <c r="H122" s="1">
        <f>VLOOKUP(M122,評価協作成!$D$3:$F$838,2,FALSE)</f>
        <v>-4.5</v>
      </c>
      <c r="I122" s="1">
        <f>VLOOKUP(M122,評価協作成!$D$3:$F$838,3,FALSE)</f>
        <v>-9</v>
      </c>
      <c r="M122" s="1" t="str">
        <f t="shared" si="7"/>
        <v>北海道　余市</v>
      </c>
      <c r="O122" s="1">
        <f t="shared" si="4"/>
        <v>0</v>
      </c>
      <c r="P122" s="1">
        <f t="shared" si="5"/>
        <v>0</v>
      </c>
      <c r="Q122">
        <f>IF(VLOOKUP($B122,'20230120'!$A$3:$G$838,6,FALSE)="","",VLOOKUP($B122,'20230120'!$A$3:$G$838,6,FALSE))</f>
        <v>-4.5</v>
      </c>
      <c r="R122">
        <f>IF(VLOOKUP($B122,'20230120'!$A$3:$G$838,7,FALSE)="","",VLOOKUP($B122,'20230120'!$A$3:$G$838,7,FALSE))</f>
        <v>-9</v>
      </c>
    </row>
    <row r="123" spans="1:18">
      <c r="A123" s="10">
        <v>117</v>
      </c>
      <c r="B123" s="11">
        <v>396</v>
      </c>
      <c r="C123" t="s">
        <v>741</v>
      </c>
      <c r="D123" s="12" t="s">
        <v>742</v>
      </c>
      <c r="E123" s="12" t="s">
        <v>1981</v>
      </c>
      <c r="F123" s="11">
        <v>3</v>
      </c>
      <c r="G123" t="str">
        <f t="shared" si="6"/>
        <v>長野県　</v>
      </c>
      <c r="H123" s="1">
        <f>VLOOKUP(M123,評価協作成!$D$3:$F$838,2,FALSE)</f>
        <v>-6.2</v>
      </c>
      <c r="I123" s="1">
        <f>VLOOKUP(M123,評価協作成!$D$3:$F$838,3,FALSE)</f>
        <v>-13.3</v>
      </c>
      <c r="M123" s="1" t="str">
        <f t="shared" si="7"/>
        <v>長野県　菅平</v>
      </c>
      <c r="O123" s="1">
        <f t="shared" si="4"/>
        <v>0</v>
      </c>
      <c r="P123" s="1">
        <f t="shared" si="5"/>
        <v>0</v>
      </c>
      <c r="Q123">
        <f>IF(VLOOKUP($B123,'20230120'!$A$3:$G$838,6,FALSE)="","",VLOOKUP($B123,'20230120'!$A$3:$G$838,6,FALSE))</f>
        <v>-6.2</v>
      </c>
      <c r="R123">
        <f>IF(VLOOKUP($B123,'20230120'!$A$3:$G$838,7,FALSE)="","",VLOOKUP($B123,'20230120'!$A$3:$G$838,7,FALSE))</f>
        <v>-13.3</v>
      </c>
    </row>
    <row r="124" spans="1:18">
      <c r="A124" s="10">
        <v>118</v>
      </c>
      <c r="B124" s="11">
        <v>42</v>
      </c>
      <c r="C124" t="s">
        <v>219</v>
      </c>
      <c r="D124" s="12" t="s">
        <v>220</v>
      </c>
      <c r="E124" s="12" t="s">
        <v>1670</v>
      </c>
      <c r="F124" s="11">
        <v>2</v>
      </c>
      <c r="G124" t="str">
        <f t="shared" si="6"/>
        <v>北海道　</v>
      </c>
      <c r="H124" s="1">
        <f>VLOOKUP(M124,評価協作成!$D$3:$F$838,2,FALSE)</f>
        <v>-3.9</v>
      </c>
      <c r="I124" s="1">
        <f>VLOOKUP(M124,評価協作成!$D$3:$F$838,3,FALSE)</f>
        <v>-7.9</v>
      </c>
      <c r="M124" s="1" t="str">
        <f t="shared" si="7"/>
        <v>北海道　厚田</v>
      </c>
      <c r="O124" s="1">
        <f t="shared" si="4"/>
        <v>0</v>
      </c>
      <c r="P124" s="1">
        <f t="shared" si="5"/>
        <v>0</v>
      </c>
      <c r="Q124">
        <f>IF(VLOOKUP($B124,'20230120'!$A$3:$G$838,6,FALSE)="","",VLOOKUP($B124,'20230120'!$A$3:$G$838,6,FALSE))</f>
        <v>-3.9</v>
      </c>
      <c r="R124">
        <f>IF(VLOOKUP($B124,'20230120'!$A$3:$G$838,7,FALSE)="","",VLOOKUP($B124,'20230120'!$A$3:$G$838,7,FALSE))</f>
        <v>-7.9</v>
      </c>
    </row>
    <row r="125" spans="1:18">
      <c r="A125" s="10">
        <v>119</v>
      </c>
      <c r="B125" s="11">
        <v>108</v>
      </c>
      <c r="C125" t="s">
        <v>221</v>
      </c>
      <c r="D125" s="12" t="s">
        <v>222</v>
      </c>
      <c r="E125" s="12" t="s">
        <v>1727</v>
      </c>
      <c r="F125" s="11">
        <v>2</v>
      </c>
      <c r="G125" t="str">
        <f t="shared" si="6"/>
        <v>北海道　</v>
      </c>
      <c r="H125" s="1">
        <f>VLOOKUP(M125,評価協作成!$D$3:$F$838,2,FALSE)</f>
        <v>-6.3</v>
      </c>
      <c r="I125" s="1">
        <f>VLOOKUP(M125,評価協作成!$D$3:$F$838,3,FALSE)</f>
        <v>-10.8</v>
      </c>
      <c r="M125" s="1" t="str">
        <f t="shared" si="7"/>
        <v>北海道　太田</v>
      </c>
      <c r="O125" s="1">
        <f t="shared" si="4"/>
        <v>0</v>
      </c>
      <c r="P125" s="1">
        <f t="shared" si="5"/>
        <v>0</v>
      </c>
      <c r="Q125">
        <f>IF(VLOOKUP($B125,'20230120'!$A$3:$G$838,6,FALSE)="","",VLOOKUP($B125,'20230120'!$A$3:$G$838,6,FALSE))</f>
        <v>-6.3</v>
      </c>
      <c r="R125">
        <f>IF(VLOOKUP($B125,'20230120'!$A$3:$G$838,7,FALSE)="","",VLOOKUP($B125,'20230120'!$A$3:$G$838,7,FALSE))</f>
        <v>-10.8</v>
      </c>
    </row>
    <row r="126" spans="1:18">
      <c r="A126" s="10">
        <v>120</v>
      </c>
      <c r="B126" s="11">
        <v>137</v>
      </c>
      <c r="C126" t="s">
        <v>223</v>
      </c>
      <c r="D126" s="12" t="s">
        <v>224</v>
      </c>
      <c r="E126" s="12" t="s">
        <v>1749</v>
      </c>
      <c r="F126" s="11">
        <v>2</v>
      </c>
      <c r="G126" t="str">
        <f t="shared" si="6"/>
        <v>北海道　</v>
      </c>
      <c r="H126" s="1">
        <f>VLOOKUP(M126,評価協作成!$D$3:$F$838,2,FALSE)</f>
        <v>-6.2</v>
      </c>
      <c r="I126" s="1">
        <f>VLOOKUP(M126,評価協作成!$D$3:$F$838,3,FALSE)</f>
        <v>-12.8</v>
      </c>
      <c r="M126" s="1" t="str">
        <f t="shared" si="7"/>
        <v>北海道　鵡川</v>
      </c>
      <c r="O126" s="1">
        <f t="shared" si="4"/>
        <v>0</v>
      </c>
      <c r="P126" s="1">
        <f t="shared" si="5"/>
        <v>0</v>
      </c>
      <c r="Q126">
        <f>IF(VLOOKUP($B126,'20230120'!$A$3:$G$838,6,FALSE)="","",VLOOKUP($B126,'20230120'!$A$3:$G$838,6,FALSE))</f>
        <v>-6.2</v>
      </c>
      <c r="R126">
        <f>IF(VLOOKUP($B126,'20230120'!$A$3:$G$838,7,FALSE)="","",VLOOKUP($B126,'20230120'!$A$3:$G$838,7,FALSE))</f>
        <v>-12.8</v>
      </c>
    </row>
    <row r="127" spans="1:18">
      <c r="A127" s="10">
        <v>121</v>
      </c>
      <c r="B127" s="11">
        <v>158</v>
      </c>
      <c r="C127" t="s">
        <v>225</v>
      </c>
      <c r="D127" s="12" t="s">
        <v>226</v>
      </c>
      <c r="E127" s="12" t="s">
        <v>1770</v>
      </c>
      <c r="F127" s="11">
        <v>2</v>
      </c>
      <c r="G127" t="str">
        <f t="shared" si="6"/>
        <v>北海道　</v>
      </c>
      <c r="H127" s="1">
        <f>VLOOKUP(M127,評価協作成!$D$3:$F$838,2,FALSE)</f>
        <v>-3.6</v>
      </c>
      <c r="I127" s="1">
        <f>VLOOKUP(M127,評価協作成!$D$3:$F$838,3,FALSE)</f>
        <v>-7.3</v>
      </c>
      <c r="M127" s="1" t="str">
        <f t="shared" si="7"/>
        <v>北海道　今金</v>
      </c>
      <c r="O127" s="1">
        <f t="shared" si="4"/>
        <v>0</v>
      </c>
      <c r="P127" s="1">
        <f t="shared" si="5"/>
        <v>0</v>
      </c>
      <c r="Q127">
        <f>IF(VLOOKUP($B127,'20230120'!$A$3:$G$838,6,FALSE)="","",VLOOKUP($B127,'20230120'!$A$3:$G$838,6,FALSE))</f>
        <v>-3.6</v>
      </c>
      <c r="R127">
        <f>IF(VLOOKUP($B127,'20230120'!$A$3:$G$838,7,FALSE)="","",VLOOKUP($B127,'20230120'!$A$3:$G$838,7,FALSE))</f>
        <v>-7.3</v>
      </c>
    </row>
    <row r="128" spans="1:18">
      <c r="A128" s="10">
        <v>122</v>
      </c>
      <c r="B128" s="11">
        <v>107</v>
      </c>
      <c r="C128" t="s">
        <v>227</v>
      </c>
      <c r="D128" s="12" t="s">
        <v>228</v>
      </c>
      <c r="E128" s="12" t="s">
        <v>1726</v>
      </c>
      <c r="F128" s="11">
        <v>2</v>
      </c>
      <c r="G128" t="str">
        <f t="shared" si="6"/>
        <v>北海道　</v>
      </c>
      <c r="H128" s="1">
        <f>VLOOKUP(M128,評価協作成!$D$3:$F$838,2,FALSE)</f>
        <v>-5.8</v>
      </c>
      <c r="I128" s="1">
        <f>VLOOKUP(M128,評価協作成!$D$3:$F$838,3,FALSE)</f>
        <v>-10.9</v>
      </c>
      <c r="M128" s="1" t="str">
        <f t="shared" si="7"/>
        <v>北海道　榊町</v>
      </c>
      <c r="O128" s="1">
        <f t="shared" si="4"/>
        <v>0</v>
      </c>
      <c r="P128" s="1">
        <f t="shared" si="5"/>
        <v>0</v>
      </c>
      <c r="Q128">
        <f>IF(VLOOKUP($B128,'20230120'!$A$3:$G$838,6,FALSE)="","",VLOOKUP($B128,'20230120'!$A$3:$G$838,6,FALSE))</f>
        <v>-5.8</v>
      </c>
      <c r="R128">
        <f>IF(VLOOKUP($B128,'20230120'!$A$3:$G$838,7,FALSE)="","",VLOOKUP($B128,'20230120'!$A$3:$G$838,7,FALSE))</f>
        <v>-10.9</v>
      </c>
    </row>
    <row r="129" spans="1:18">
      <c r="A129" s="10">
        <v>123</v>
      </c>
      <c r="B129" s="11">
        <v>282</v>
      </c>
      <c r="C129" t="s">
        <v>543</v>
      </c>
      <c r="D129" s="12" t="s">
        <v>544</v>
      </c>
      <c r="E129" s="12" t="s">
        <v>1872</v>
      </c>
      <c r="F129" s="11">
        <v>3</v>
      </c>
      <c r="G129" t="str">
        <f t="shared" si="6"/>
        <v>福島県　</v>
      </c>
      <c r="H129" s="1">
        <f>VLOOKUP(M129,評価協作成!$D$3:$F$838,2,FALSE)</f>
        <v>-4</v>
      </c>
      <c r="I129" s="1">
        <f>VLOOKUP(M129,評価協作成!$D$3:$F$838,3,FALSE)</f>
        <v>-8.3000000000000007</v>
      </c>
      <c r="M129" s="1" t="str">
        <f t="shared" si="7"/>
        <v>福島県　桧原</v>
      </c>
      <c r="O129" s="1">
        <f t="shared" si="4"/>
        <v>0</v>
      </c>
      <c r="P129" s="1">
        <f t="shared" si="5"/>
        <v>0</v>
      </c>
      <c r="Q129">
        <f>IF(VLOOKUP($B129,'20230120'!$A$3:$G$838,6,FALSE)="","",VLOOKUP($B129,'20230120'!$A$3:$G$838,6,FALSE))</f>
        <v>-4</v>
      </c>
      <c r="R129">
        <f>IF(VLOOKUP($B129,'20230120'!$A$3:$G$838,7,FALSE)="","",VLOOKUP($B129,'20230120'!$A$3:$G$838,7,FALSE))</f>
        <v>-8.3000000000000007</v>
      </c>
    </row>
    <row r="130" spans="1:18">
      <c r="A130" s="10">
        <v>124</v>
      </c>
      <c r="B130" s="11">
        <v>38</v>
      </c>
      <c r="C130" t="s">
        <v>229</v>
      </c>
      <c r="D130" s="12" t="s">
        <v>230</v>
      </c>
      <c r="E130" s="12" t="s">
        <v>1667</v>
      </c>
      <c r="F130" s="11">
        <v>2</v>
      </c>
      <c r="G130" t="str">
        <f t="shared" si="6"/>
        <v>北海道　</v>
      </c>
      <c r="H130" s="1">
        <f>VLOOKUP(M130,評価協作成!$D$3:$F$838,2,FALSE)</f>
        <v>-4.3</v>
      </c>
      <c r="I130" s="1">
        <f>VLOOKUP(M130,評価協作成!$D$3:$F$838,3,FALSE)</f>
        <v>-8</v>
      </c>
      <c r="M130" s="1" t="str">
        <f t="shared" si="7"/>
        <v>北海道　留萌</v>
      </c>
      <c r="O130" s="1">
        <f t="shared" si="4"/>
        <v>0</v>
      </c>
      <c r="P130" s="1">
        <f t="shared" si="5"/>
        <v>0</v>
      </c>
      <c r="Q130">
        <f>IF(VLOOKUP($B130,'20230120'!$A$3:$G$838,6,FALSE)="","",VLOOKUP($B130,'20230120'!$A$3:$G$838,6,FALSE))</f>
        <v>-4.3</v>
      </c>
      <c r="R130">
        <f>IF(VLOOKUP($B130,'20230120'!$A$3:$G$838,7,FALSE)="","",VLOOKUP($B130,'20230120'!$A$3:$G$838,7,FALSE))</f>
        <v>-8</v>
      </c>
    </row>
    <row r="131" spans="1:18">
      <c r="A131" s="10">
        <v>125</v>
      </c>
      <c r="B131" s="11">
        <v>60</v>
      </c>
      <c r="C131" t="s">
        <v>84</v>
      </c>
      <c r="D131" s="12" t="s">
        <v>85</v>
      </c>
      <c r="E131" s="12" t="s">
        <v>1687</v>
      </c>
      <c r="F131" s="11">
        <v>2</v>
      </c>
      <c r="G131" t="str">
        <f t="shared" si="6"/>
        <v>北海道　</v>
      </c>
      <c r="H131" s="1">
        <f>VLOOKUP(M131,評価協作成!$D$3:$F$838,2,FALSE)</f>
        <v>-6.2</v>
      </c>
      <c r="I131" s="1">
        <f>VLOOKUP(M131,評価協作成!$D$3:$F$838,3,FALSE)</f>
        <v>-11.5</v>
      </c>
      <c r="M131" s="1" t="str">
        <f t="shared" si="7"/>
        <v>北海道　長沼</v>
      </c>
      <c r="O131" s="1">
        <f t="shared" si="4"/>
        <v>0</v>
      </c>
      <c r="P131" s="1">
        <f t="shared" si="5"/>
        <v>0</v>
      </c>
      <c r="Q131">
        <f>IF(VLOOKUP($B131,'20230120'!$A$3:$G$838,6,FALSE)="","",VLOOKUP($B131,'20230120'!$A$3:$G$838,6,FALSE))</f>
        <v>-6.2</v>
      </c>
      <c r="R131">
        <f>IF(VLOOKUP($B131,'20230120'!$A$3:$G$838,7,FALSE)="","",VLOOKUP($B131,'20230120'!$A$3:$G$838,7,FALSE))</f>
        <v>-11.5</v>
      </c>
    </row>
    <row r="132" spans="1:18">
      <c r="A132" s="10">
        <v>126</v>
      </c>
      <c r="B132" s="11">
        <v>59</v>
      </c>
      <c r="C132" t="s">
        <v>231</v>
      </c>
      <c r="D132" s="12" t="s">
        <v>232</v>
      </c>
      <c r="E132" s="12" t="s">
        <v>1686</v>
      </c>
      <c r="F132" s="11">
        <v>2</v>
      </c>
      <c r="G132" t="str">
        <f t="shared" si="6"/>
        <v>北海道　</v>
      </c>
      <c r="H132" s="1">
        <f>VLOOKUP(M132,評価協作成!$D$3:$F$838,2,FALSE)</f>
        <v>-5.4</v>
      </c>
      <c r="I132" s="1">
        <f>VLOOKUP(M132,評価協作成!$D$3:$F$838,3,FALSE)</f>
        <v>-9</v>
      </c>
      <c r="M132" s="1" t="str">
        <f t="shared" si="7"/>
        <v>北海道　岩見沢</v>
      </c>
      <c r="O132" s="1">
        <f t="shared" si="4"/>
        <v>0</v>
      </c>
      <c r="P132" s="1">
        <f t="shared" si="5"/>
        <v>0</v>
      </c>
      <c r="Q132">
        <f>IF(VLOOKUP($B132,'20230120'!$A$3:$G$838,6,FALSE)="","",VLOOKUP($B132,'20230120'!$A$3:$G$838,6,FALSE))</f>
        <v>-5.4</v>
      </c>
      <c r="R132">
        <f>IF(VLOOKUP($B132,'20230120'!$A$3:$G$838,7,FALSE)="","",VLOOKUP($B132,'20230120'!$A$3:$G$838,7,FALSE))</f>
        <v>-9</v>
      </c>
    </row>
    <row r="133" spans="1:18">
      <c r="A133" s="10">
        <v>127</v>
      </c>
      <c r="B133" s="11">
        <v>305</v>
      </c>
      <c r="C133" t="s">
        <v>539</v>
      </c>
      <c r="D133" s="12" t="s">
        <v>540</v>
      </c>
      <c r="E133" s="12" t="s">
        <v>1893</v>
      </c>
      <c r="F133" s="11">
        <v>2</v>
      </c>
      <c r="G133" t="str">
        <f t="shared" si="6"/>
        <v>福島県　</v>
      </c>
      <c r="H133" s="1">
        <f>VLOOKUP(M133,評価協作成!$D$3:$F$838,2,FALSE)</f>
        <v>-3.8</v>
      </c>
      <c r="I133" s="1">
        <f>VLOOKUP(M133,評価協作成!$D$3:$F$838,3,FALSE)</f>
        <v>-6.4</v>
      </c>
      <c r="M133" s="1" t="str">
        <f t="shared" si="7"/>
        <v>福島県　桧枝岐</v>
      </c>
      <c r="O133" s="1">
        <f t="shared" si="4"/>
        <v>0</v>
      </c>
      <c r="P133" s="1">
        <f t="shared" si="5"/>
        <v>0</v>
      </c>
      <c r="Q133">
        <f>IF(VLOOKUP($B133,'20230120'!$A$3:$G$838,6,FALSE)="","",VLOOKUP($B133,'20230120'!$A$3:$G$838,6,FALSE))</f>
        <v>-3.8</v>
      </c>
      <c r="R133">
        <f>IF(VLOOKUP($B133,'20230120'!$A$3:$G$838,7,FALSE)="","",VLOOKUP($B133,'20230120'!$A$3:$G$838,7,FALSE))</f>
        <v>-6.4</v>
      </c>
    </row>
    <row r="134" spans="1:18">
      <c r="A134" s="10">
        <v>128</v>
      </c>
      <c r="B134" s="11">
        <v>149</v>
      </c>
      <c r="C134" t="s">
        <v>233</v>
      </c>
      <c r="D134" s="12" t="s">
        <v>234</v>
      </c>
      <c r="E134" s="12" t="s">
        <v>1762</v>
      </c>
      <c r="F134" s="11">
        <v>2</v>
      </c>
      <c r="G134" t="str">
        <f t="shared" si="6"/>
        <v>北海道　</v>
      </c>
      <c r="H134" s="1">
        <f>VLOOKUP(M134,評価協作成!$D$3:$F$838,2,FALSE)</f>
        <v>-4.3</v>
      </c>
      <c r="I134" s="1">
        <f>VLOOKUP(M134,評価協作成!$D$3:$F$838,3,FALSE)</f>
        <v>-9.1999999999999993</v>
      </c>
      <c r="M134" s="1" t="str">
        <f t="shared" si="7"/>
        <v>北海道　長万部</v>
      </c>
      <c r="O134" s="1">
        <f t="shared" si="4"/>
        <v>0</v>
      </c>
      <c r="P134" s="1">
        <f t="shared" si="5"/>
        <v>0</v>
      </c>
      <c r="Q134">
        <f>IF(VLOOKUP($B134,'20230120'!$A$3:$G$838,6,FALSE)="","",VLOOKUP($B134,'20230120'!$A$3:$G$838,6,FALSE))</f>
        <v>-4.3</v>
      </c>
      <c r="R134">
        <f>IF(VLOOKUP($B134,'20230120'!$A$3:$G$838,7,FALSE)="","",VLOOKUP($B134,'20230120'!$A$3:$G$838,7,FALSE))</f>
        <v>-9.1999999999999993</v>
      </c>
    </row>
    <row r="135" spans="1:18">
      <c r="A135" s="10">
        <v>129</v>
      </c>
      <c r="B135" s="11">
        <v>35</v>
      </c>
      <c r="C135" t="s">
        <v>235</v>
      </c>
      <c r="D135" s="12" t="s">
        <v>236</v>
      </c>
      <c r="E135" s="12" t="s">
        <v>1665</v>
      </c>
      <c r="F135" s="11">
        <v>2</v>
      </c>
      <c r="G135" t="str">
        <f t="shared" si="6"/>
        <v>北海道　</v>
      </c>
      <c r="H135" s="1">
        <f>VLOOKUP(M135,評価協作成!$D$3:$F$838,2,FALSE)</f>
        <v>-3.4</v>
      </c>
      <c r="I135" s="1">
        <f>VLOOKUP(M135,評価協作成!$D$3:$F$838,3,FALSE)</f>
        <v>-5.0999999999999996</v>
      </c>
      <c r="M135" s="1" t="str">
        <f t="shared" si="7"/>
        <v>北海道　焼尻</v>
      </c>
      <c r="O135" s="1">
        <f t="shared" ref="O135:O198" si="8">Q135-H135</f>
        <v>0</v>
      </c>
      <c r="P135" s="1">
        <f t="shared" ref="P135:P198" si="9">R135-I135</f>
        <v>0</v>
      </c>
      <c r="Q135">
        <f>IF(VLOOKUP($B135,'20230120'!$A$3:$G$838,6,FALSE)="","",VLOOKUP($B135,'20230120'!$A$3:$G$838,6,FALSE))</f>
        <v>-3.4</v>
      </c>
      <c r="R135">
        <f>IF(VLOOKUP($B135,'20230120'!$A$3:$G$838,7,FALSE)="","",VLOOKUP($B135,'20230120'!$A$3:$G$838,7,FALSE))</f>
        <v>-5.0999999999999996</v>
      </c>
    </row>
    <row r="136" spans="1:18">
      <c r="A136" s="10">
        <v>130</v>
      </c>
      <c r="B136" s="11">
        <v>66</v>
      </c>
      <c r="C136" t="s">
        <v>237</v>
      </c>
      <c r="D136" s="12" t="s">
        <v>238</v>
      </c>
      <c r="E136" s="12" t="s">
        <v>1693</v>
      </c>
      <c r="F136" s="11">
        <v>2</v>
      </c>
      <c r="G136" t="str">
        <f t="shared" ref="G136:G199" si="10">LEFT(E136,4)</f>
        <v>北海道　</v>
      </c>
      <c r="H136" s="1">
        <f>VLOOKUP(M136,評価協作成!$D$3:$F$838,2,FALSE)</f>
        <v>-3.3</v>
      </c>
      <c r="I136" s="1">
        <f>VLOOKUP(M136,評価協作成!$D$3:$F$838,3,FALSE)</f>
        <v>-6.3</v>
      </c>
      <c r="M136" s="1" t="str">
        <f t="shared" ref="M136:M199" si="11">G136&amp;C136</f>
        <v>北海道　岩内</v>
      </c>
      <c r="O136" s="1">
        <f t="shared" si="8"/>
        <v>0</v>
      </c>
      <c r="P136" s="1">
        <f t="shared" si="9"/>
        <v>0</v>
      </c>
      <c r="Q136">
        <f>IF(VLOOKUP($B136,'20230120'!$A$3:$G$838,6,FALSE)="","",VLOOKUP($B136,'20230120'!$A$3:$G$838,6,FALSE))</f>
        <v>-3.3</v>
      </c>
      <c r="R136">
        <f>IF(VLOOKUP($B136,'20230120'!$A$3:$G$838,7,FALSE)="","",VLOOKUP($B136,'20230120'!$A$3:$G$838,7,FALSE))</f>
        <v>-6.3</v>
      </c>
    </row>
    <row r="137" spans="1:18">
      <c r="A137" s="10">
        <v>131</v>
      </c>
      <c r="B137" s="11">
        <v>145</v>
      </c>
      <c r="C137" t="s">
        <v>239</v>
      </c>
      <c r="D137" s="12" t="s">
        <v>240</v>
      </c>
      <c r="E137" s="12" t="s">
        <v>1759</v>
      </c>
      <c r="F137" s="11">
        <v>2</v>
      </c>
      <c r="G137" t="str">
        <f t="shared" si="10"/>
        <v>北海道　</v>
      </c>
      <c r="H137" s="1">
        <f>VLOOKUP(M137,評価協作成!$D$3:$F$838,2,FALSE)</f>
        <v>-4.8</v>
      </c>
      <c r="I137" s="1">
        <f>VLOOKUP(M137,評価協作成!$D$3:$F$838,3,FALSE)</f>
        <v>-10.8</v>
      </c>
      <c r="M137" s="1" t="str">
        <f t="shared" si="11"/>
        <v>北海道　三石</v>
      </c>
      <c r="O137" s="1">
        <f t="shared" si="8"/>
        <v>0</v>
      </c>
      <c r="P137" s="1">
        <f t="shared" si="9"/>
        <v>0</v>
      </c>
      <c r="Q137">
        <f>IF(VLOOKUP($B137,'20230120'!$A$3:$G$838,6,FALSE)="","",VLOOKUP($B137,'20230120'!$A$3:$G$838,6,FALSE))</f>
        <v>-4.8</v>
      </c>
      <c r="R137">
        <f>IF(VLOOKUP($B137,'20230120'!$A$3:$G$838,7,FALSE)="","",VLOOKUP($B137,'20230120'!$A$3:$G$838,7,FALSE))</f>
        <v>-10.8</v>
      </c>
    </row>
    <row r="138" spans="1:18">
      <c r="A138" s="10">
        <v>132</v>
      </c>
      <c r="B138" s="11">
        <v>215</v>
      </c>
      <c r="C138" t="s">
        <v>414</v>
      </c>
      <c r="D138" s="12" t="s">
        <v>415</v>
      </c>
      <c r="E138" s="12" t="s">
        <v>1817</v>
      </c>
      <c r="F138" s="11">
        <v>3</v>
      </c>
      <c r="G138" t="str">
        <f t="shared" si="10"/>
        <v>岩手県　</v>
      </c>
      <c r="H138" s="1">
        <f>VLOOKUP(M138,評価協作成!$D$3:$F$838,2,FALSE)</f>
        <v>-4.5999999999999996</v>
      </c>
      <c r="I138" s="1">
        <f>VLOOKUP(M138,評価協作成!$D$3:$F$838,3,FALSE)</f>
        <v>-9.1999999999999993</v>
      </c>
      <c r="M138" s="1" t="str">
        <f t="shared" si="11"/>
        <v>岩手県　奥中山</v>
      </c>
      <c r="O138" s="1">
        <f t="shared" si="8"/>
        <v>9.9999999999999645E-2</v>
      </c>
      <c r="P138" s="1">
        <f t="shared" si="9"/>
        <v>0</v>
      </c>
      <c r="Q138">
        <f>IF(VLOOKUP($B138,'20230120'!$A$3:$G$838,6,FALSE)="","",VLOOKUP($B138,'20230120'!$A$3:$G$838,6,FALSE))</f>
        <v>-4.5</v>
      </c>
      <c r="R138">
        <f>IF(VLOOKUP($B138,'20230120'!$A$3:$G$838,7,FALSE)="","",VLOOKUP($B138,'20230120'!$A$3:$G$838,7,FALSE))</f>
        <v>-9.1999999999999993</v>
      </c>
    </row>
    <row r="139" spans="1:18">
      <c r="A139" s="10">
        <v>133</v>
      </c>
      <c r="B139" s="11">
        <v>45</v>
      </c>
      <c r="C139" t="s">
        <v>241</v>
      </c>
      <c r="D139" s="12" t="s">
        <v>242</v>
      </c>
      <c r="E139" s="12" t="s">
        <v>1673</v>
      </c>
      <c r="F139" s="11">
        <v>2</v>
      </c>
      <c r="G139" t="str">
        <f t="shared" si="10"/>
        <v>北海道　</v>
      </c>
      <c r="H139" s="1">
        <f>VLOOKUP(M139,評価協作成!$D$3:$F$838,2,FALSE)</f>
        <v>-4.4000000000000004</v>
      </c>
      <c r="I139" s="1">
        <f>VLOOKUP(M139,評価協作成!$D$3:$F$838,3,FALSE)</f>
        <v>-8.1</v>
      </c>
      <c r="M139" s="1" t="str">
        <f t="shared" si="11"/>
        <v>北海道　石狩</v>
      </c>
      <c r="O139" s="1">
        <f t="shared" si="8"/>
        <v>0</v>
      </c>
      <c r="P139" s="1">
        <f t="shared" si="9"/>
        <v>0</v>
      </c>
      <c r="Q139">
        <f>IF(VLOOKUP($B139,'20230120'!$A$3:$G$838,6,FALSE)="","",VLOOKUP($B139,'20230120'!$A$3:$G$838,6,FALSE))</f>
        <v>-4.4000000000000004</v>
      </c>
      <c r="R139">
        <f>IF(VLOOKUP($B139,'20230120'!$A$3:$G$838,7,FALSE)="","",VLOOKUP($B139,'20230120'!$A$3:$G$838,7,FALSE))</f>
        <v>-8.1</v>
      </c>
    </row>
    <row r="140" spans="1:18">
      <c r="A140" s="10">
        <v>134</v>
      </c>
      <c r="B140" s="11">
        <v>39</v>
      </c>
      <c r="C140" t="s">
        <v>243</v>
      </c>
      <c r="D140" s="12" t="s">
        <v>244</v>
      </c>
      <c r="E140" s="12" t="s">
        <v>1668</v>
      </c>
      <c r="F140" s="11">
        <v>2</v>
      </c>
      <c r="G140" t="str">
        <f t="shared" si="10"/>
        <v>北海道　</v>
      </c>
      <c r="H140" s="1">
        <f>VLOOKUP(M140,評価協作成!$D$3:$F$838,2,FALSE)</f>
        <v>-3.7</v>
      </c>
      <c r="I140" s="1">
        <f>VLOOKUP(M140,評価協作成!$D$3:$F$838,3,FALSE)</f>
        <v>-7.1</v>
      </c>
      <c r="M140" s="1" t="str">
        <f t="shared" si="11"/>
        <v>北海道　増毛</v>
      </c>
      <c r="O140" s="1">
        <f t="shared" si="8"/>
        <v>0</v>
      </c>
      <c r="P140" s="1">
        <f t="shared" si="9"/>
        <v>0</v>
      </c>
      <c r="Q140">
        <f>IF(VLOOKUP($B140,'20230120'!$A$3:$G$838,6,FALSE)="","",VLOOKUP($B140,'20230120'!$A$3:$G$838,6,FALSE))</f>
        <v>-3.7</v>
      </c>
      <c r="R140">
        <f>IF(VLOOKUP($B140,'20230120'!$A$3:$G$838,7,FALSE)="","",VLOOKUP($B140,'20230120'!$A$3:$G$838,7,FALSE))</f>
        <v>-7.1</v>
      </c>
    </row>
    <row r="141" spans="1:18">
      <c r="A141" s="10">
        <v>135</v>
      </c>
      <c r="B141" s="11">
        <v>183</v>
      </c>
      <c r="C141" t="s">
        <v>318</v>
      </c>
      <c r="D141" s="12" t="s">
        <v>319</v>
      </c>
      <c r="E141" s="12" t="s">
        <v>1790</v>
      </c>
      <c r="F141" s="11">
        <v>3</v>
      </c>
      <c r="G141" t="str">
        <f t="shared" si="10"/>
        <v>青森県　</v>
      </c>
      <c r="H141" s="1">
        <f>VLOOKUP(M141,評価協作成!$D$3:$F$838,2,FALSE)</f>
        <v>-3.7</v>
      </c>
      <c r="I141" s="1">
        <f>VLOOKUP(M141,評価協作成!$D$3:$F$838,3,FALSE)</f>
        <v>-6.8</v>
      </c>
      <c r="M141" s="1" t="str">
        <f t="shared" si="11"/>
        <v>青森県　休屋</v>
      </c>
      <c r="O141" s="1">
        <f t="shared" si="8"/>
        <v>0</v>
      </c>
      <c r="P141" s="1">
        <f t="shared" si="9"/>
        <v>0</v>
      </c>
      <c r="Q141">
        <f>IF(VLOOKUP($B141,'20230120'!$A$3:$G$838,6,FALSE)="","",VLOOKUP($B141,'20230120'!$A$3:$G$838,6,FALSE))</f>
        <v>-3.7</v>
      </c>
      <c r="R141">
        <f>IF(VLOOKUP($B141,'20230120'!$A$3:$G$838,7,FALSE)="","",VLOOKUP($B141,'20230120'!$A$3:$G$838,7,FALSE))</f>
        <v>-6.8</v>
      </c>
    </row>
    <row r="142" spans="1:18">
      <c r="A142" s="10">
        <v>136</v>
      </c>
      <c r="B142" s="11">
        <v>41</v>
      </c>
      <c r="C142" t="s">
        <v>245</v>
      </c>
      <c r="D142" s="12" t="s">
        <v>246</v>
      </c>
      <c r="E142" s="12" t="s">
        <v>1669</v>
      </c>
      <c r="F142" s="11">
        <v>2</v>
      </c>
      <c r="G142" t="str">
        <f t="shared" si="10"/>
        <v>北海道　</v>
      </c>
      <c r="H142" s="1">
        <f>VLOOKUP(M142,評価協作成!$D$3:$F$838,2,FALSE)</f>
        <v>-3.4</v>
      </c>
      <c r="I142" s="1">
        <f>VLOOKUP(M142,評価協作成!$D$3:$F$838,3,FALSE)</f>
        <v>-7.2</v>
      </c>
      <c r="M142" s="1" t="str">
        <f t="shared" si="11"/>
        <v>北海道　浜益</v>
      </c>
      <c r="O142" s="1">
        <f t="shared" si="8"/>
        <v>0</v>
      </c>
      <c r="P142" s="1">
        <f t="shared" si="9"/>
        <v>0</v>
      </c>
      <c r="Q142">
        <f>IF(VLOOKUP($B142,'20230120'!$A$3:$G$838,6,FALSE)="","",VLOOKUP($B142,'20230120'!$A$3:$G$838,6,FALSE))</f>
        <v>-3.4</v>
      </c>
      <c r="R142">
        <f>IF(VLOOKUP($B142,'20230120'!$A$3:$G$838,7,FALSE)="","",VLOOKUP($B142,'20230120'!$A$3:$G$838,7,FALSE))</f>
        <v>-7.2</v>
      </c>
    </row>
    <row r="143" spans="1:18">
      <c r="A143" s="10">
        <v>137</v>
      </c>
      <c r="B143" s="11">
        <v>135</v>
      </c>
      <c r="C143" t="s">
        <v>247</v>
      </c>
      <c r="D143" s="12" t="s">
        <v>248</v>
      </c>
      <c r="E143" s="12" t="s">
        <v>1753</v>
      </c>
      <c r="F143" s="11">
        <v>2</v>
      </c>
      <c r="G143" t="str">
        <f t="shared" si="10"/>
        <v>北海道　</v>
      </c>
      <c r="H143" s="1">
        <f>VLOOKUP(M143,評価協作成!$D$3:$F$838,2,FALSE)</f>
        <v>-3.7</v>
      </c>
      <c r="I143" s="1">
        <f>VLOOKUP(M143,評価協作成!$D$3:$F$838,3,FALSE)</f>
        <v>-8.5</v>
      </c>
      <c r="M143" s="1" t="str">
        <f t="shared" si="11"/>
        <v>北海道　大岸</v>
      </c>
      <c r="O143" s="1">
        <f t="shared" si="8"/>
        <v>0</v>
      </c>
      <c r="P143" s="1">
        <f t="shared" si="9"/>
        <v>0</v>
      </c>
      <c r="Q143">
        <f>IF(VLOOKUP($B143,'20230120'!$A$3:$G$838,6,FALSE)="","",VLOOKUP($B143,'20230120'!$A$3:$G$838,6,FALSE))</f>
        <v>-3.7</v>
      </c>
      <c r="R143">
        <f>IF(VLOOKUP($B143,'20230120'!$A$3:$G$838,7,FALSE)="","",VLOOKUP($B143,'20230120'!$A$3:$G$838,7,FALSE))</f>
        <v>-8.5</v>
      </c>
    </row>
    <row r="144" spans="1:18">
      <c r="A144" s="10">
        <v>138</v>
      </c>
      <c r="B144" s="11">
        <v>82</v>
      </c>
      <c r="C144" t="s">
        <v>249</v>
      </c>
      <c r="D144" s="12" t="s">
        <v>250</v>
      </c>
      <c r="E144" s="12" t="s">
        <v>1709</v>
      </c>
      <c r="F144" s="11">
        <v>2</v>
      </c>
      <c r="G144" t="str">
        <f t="shared" si="10"/>
        <v>北海道　</v>
      </c>
      <c r="H144" s="1">
        <f>VLOOKUP(M144,評価協作成!$D$3:$F$838,2,FALSE)</f>
        <v>-5.2</v>
      </c>
      <c r="I144" s="1">
        <f>VLOOKUP(M144,評価協作成!$D$3:$F$838,3,FALSE)</f>
        <v>-8.6999999999999993</v>
      </c>
      <c r="M144" s="1" t="str">
        <f t="shared" si="11"/>
        <v>北海道　網走</v>
      </c>
      <c r="O144" s="1">
        <f t="shared" si="8"/>
        <v>0</v>
      </c>
      <c r="P144" s="1">
        <f t="shared" si="9"/>
        <v>0</v>
      </c>
      <c r="Q144">
        <f>IF(VLOOKUP($B144,'20230120'!$A$3:$G$838,6,FALSE)="","",VLOOKUP($B144,'20230120'!$A$3:$G$838,6,FALSE))</f>
        <v>-5.2</v>
      </c>
      <c r="R144">
        <f>IF(VLOOKUP($B144,'20230120'!$A$3:$G$838,7,FALSE)="","",VLOOKUP($B144,'20230120'!$A$3:$G$838,7,FALSE))</f>
        <v>-8.6999999999999993</v>
      </c>
    </row>
    <row r="145" spans="1:18">
      <c r="A145" s="10">
        <v>139</v>
      </c>
      <c r="B145" s="11">
        <v>111</v>
      </c>
      <c r="C145" t="s">
        <v>251</v>
      </c>
      <c r="D145" s="12" t="s">
        <v>252</v>
      </c>
      <c r="E145" s="12" t="s">
        <v>1730</v>
      </c>
      <c r="F145" s="11">
        <v>2</v>
      </c>
      <c r="G145" t="str">
        <f t="shared" si="10"/>
        <v>北海道　</v>
      </c>
      <c r="H145" s="1">
        <f>VLOOKUP(M145,評価協作成!$D$3:$F$838,2,FALSE)</f>
        <v>-4</v>
      </c>
      <c r="I145" s="1">
        <f>VLOOKUP(M145,評価協作成!$D$3:$F$838,3,FALSE)</f>
        <v>-6.5</v>
      </c>
      <c r="M145" s="1" t="str">
        <f t="shared" si="11"/>
        <v>北海道　知方学</v>
      </c>
      <c r="O145" s="1">
        <f t="shared" si="8"/>
        <v>0</v>
      </c>
      <c r="P145" s="1">
        <f t="shared" si="9"/>
        <v>0</v>
      </c>
      <c r="Q145">
        <f>IF(VLOOKUP($B145,'20230120'!$A$3:$G$838,6,FALSE)="","",VLOOKUP($B145,'20230120'!$A$3:$G$838,6,FALSE))</f>
        <v>-4</v>
      </c>
      <c r="R145">
        <f>IF(VLOOKUP($B145,'20230120'!$A$3:$G$838,7,FALSE)="","",VLOOKUP($B145,'20230120'!$A$3:$G$838,7,FALSE))</f>
        <v>-6.5</v>
      </c>
    </row>
    <row r="146" spans="1:18">
      <c r="A146" s="10">
        <v>140</v>
      </c>
      <c r="B146" s="11">
        <v>216</v>
      </c>
      <c r="C146" t="s">
        <v>404</v>
      </c>
      <c r="D146" s="12" t="s">
        <v>405</v>
      </c>
      <c r="E146" s="12" t="s">
        <v>1818</v>
      </c>
      <c r="F146" s="11">
        <v>2</v>
      </c>
      <c r="G146" t="str">
        <f t="shared" si="10"/>
        <v>岩手県　</v>
      </c>
      <c r="H146" s="1">
        <f>VLOOKUP(M146,評価協作成!$D$3:$F$838,2,FALSE)</f>
        <v>-3.7</v>
      </c>
      <c r="I146" s="1">
        <f>VLOOKUP(M146,評価協作成!$D$3:$F$838,3,FALSE)</f>
        <v>-7.7</v>
      </c>
      <c r="M146" s="1" t="str">
        <f t="shared" si="11"/>
        <v>岩手県　葛巻</v>
      </c>
      <c r="O146" s="1">
        <f t="shared" si="8"/>
        <v>0</v>
      </c>
      <c r="P146" s="1">
        <f t="shared" si="9"/>
        <v>0</v>
      </c>
      <c r="Q146">
        <f>IF(VLOOKUP($B146,'20230120'!$A$3:$G$838,6,FALSE)="","",VLOOKUP($B146,'20230120'!$A$3:$G$838,6,FALSE))</f>
        <v>-3.7</v>
      </c>
      <c r="R146">
        <f>IF(VLOOKUP($B146,'20230120'!$A$3:$G$838,7,FALSE)="","",VLOOKUP($B146,'20230120'!$A$3:$G$838,7,FALSE))</f>
        <v>-7.7</v>
      </c>
    </row>
    <row r="147" spans="1:18">
      <c r="A147" s="10">
        <v>141</v>
      </c>
      <c r="B147" s="11">
        <v>123</v>
      </c>
      <c r="C147" t="s">
        <v>253</v>
      </c>
      <c r="D147" s="12" t="s">
        <v>254</v>
      </c>
      <c r="E147" s="12" t="s">
        <v>1741</v>
      </c>
      <c r="F147" s="11">
        <v>2</v>
      </c>
      <c r="G147" t="str">
        <f t="shared" si="10"/>
        <v>北海道　</v>
      </c>
      <c r="H147" s="1">
        <f>VLOOKUP(M147,評価協作成!$D$3:$F$838,2,FALSE)</f>
        <v>-6.1</v>
      </c>
      <c r="I147" s="1">
        <f>VLOOKUP(M147,評価協作成!$D$3:$F$838,3,FALSE)</f>
        <v>-12.3</v>
      </c>
      <c r="M147" s="1" t="str">
        <f t="shared" si="11"/>
        <v>北海道　浦幌</v>
      </c>
      <c r="O147" s="1">
        <f t="shared" si="8"/>
        <v>0</v>
      </c>
      <c r="P147" s="1">
        <f t="shared" si="9"/>
        <v>0</v>
      </c>
      <c r="Q147">
        <f>IF(VLOOKUP($B147,'20230120'!$A$3:$G$838,6,FALSE)="","",VLOOKUP($B147,'20230120'!$A$3:$G$838,6,FALSE))</f>
        <v>-6.1</v>
      </c>
      <c r="R147">
        <f>IF(VLOOKUP($B147,'20230120'!$A$3:$G$838,7,FALSE)="","",VLOOKUP($B147,'20230120'!$A$3:$G$838,7,FALSE))</f>
        <v>-12.3</v>
      </c>
    </row>
    <row r="148" spans="1:18">
      <c r="A148" s="10">
        <v>142</v>
      </c>
      <c r="B148" s="11">
        <v>161</v>
      </c>
      <c r="C148" t="s">
        <v>300</v>
      </c>
      <c r="D148" s="12" t="s">
        <v>301</v>
      </c>
      <c r="E148" s="12" t="s">
        <v>1773</v>
      </c>
      <c r="F148" s="11">
        <v>3</v>
      </c>
      <c r="G148" t="str">
        <f t="shared" si="10"/>
        <v>北海道　</v>
      </c>
      <c r="H148" s="1">
        <f>VLOOKUP(M148,評価協作成!$D$3:$F$838,2,FALSE)</f>
        <v>-3.2</v>
      </c>
      <c r="I148" s="1">
        <f>VLOOKUP(M148,評価協作成!$D$3:$F$838,3,FALSE)</f>
        <v>-7.5</v>
      </c>
      <c r="M148" s="1" t="str">
        <f t="shared" si="11"/>
        <v>北海道　鶉</v>
      </c>
      <c r="O148" s="1">
        <f t="shared" si="8"/>
        <v>0</v>
      </c>
      <c r="P148" s="1">
        <f t="shared" si="9"/>
        <v>0</v>
      </c>
      <c r="Q148">
        <f>IF(VLOOKUP($B148,'20230120'!$A$3:$G$838,6,FALSE)="","",VLOOKUP($B148,'20230120'!$A$3:$G$838,6,FALSE))</f>
        <v>-3.2</v>
      </c>
      <c r="R148">
        <f>IF(VLOOKUP($B148,'20230120'!$A$3:$G$838,7,FALSE)="","",VLOOKUP($B148,'20230120'!$A$3:$G$838,7,FALSE))</f>
        <v>-7.5</v>
      </c>
    </row>
    <row r="149" spans="1:18">
      <c r="A149" s="10">
        <v>143</v>
      </c>
      <c r="B149" s="11">
        <v>99</v>
      </c>
      <c r="C149" t="s">
        <v>255</v>
      </c>
      <c r="D149" s="12" t="s">
        <v>256</v>
      </c>
      <c r="E149" s="12" t="s">
        <v>1721</v>
      </c>
      <c r="F149" s="11">
        <v>2</v>
      </c>
      <c r="G149" t="str">
        <f t="shared" si="10"/>
        <v>北海道　</v>
      </c>
      <c r="H149" s="1">
        <f>VLOOKUP(M149,評価協作成!$D$3:$F$838,2,FALSE)</f>
        <v>-4.2</v>
      </c>
      <c r="I149" s="1">
        <f>VLOOKUP(M149,評価協作成!$D$3:$F$838,3,FALSE)</f>
        <v>-6.3</v>
      </c>
      <c r="M149" s="1" t="str">
        <f t="shared" si="11"/>
        <v>北海道　納沙布</v>
      </c>
      <c r="O149" s="1">
        <f t="shared" si="8"/>
        <v>0</v>
      </c>
      <c r="P149" s="1">
        <f t="shared" si="9"/>
        <v>0</v>
      </c>
      <c r="Q149">
        <f>IF(VLOOKUP($B149,'20230120'!$A$3:$G$838,6,FALSE)="","",VLOOKUP($B149,'20230120'!$A$3:$G$838,6,FALSE))</f>
        <v>-4.2</v>
      </c>
      <c r="R149">
        <f>IF(VLOOKUP($B149,'20230120'!$A$3:$G$838,7,FALSE)="","",VLOOKUP($B149,'20230120'!$A$3:$G$838,7,FALSE))</f>
        <v>-6.3</v>
      </c>
    </row>
    <row r="150" spans="1:18">
      <c r="A150" s="10">
        <v>144</v>
      </c>
      <c r="B150" s="11">
        <v>272</v>
      </c>
      <c r="C150" t="s">
        <v>503</v>
      </c>
      <c r="D150" s="12" t="s">
        <v>504</v>
      </c>
      <c r="E150" s="12" t="s">
        <v>1862</v>
      </c>
      <c r="F150" s="11">
        <v>3</v>
      </c>
      <c r="G150" t="str">
        <f t="shared" si="10"/>
        <v>山形県　</v>
      </c>
      <c r="H150" s="1">
        <f>VLOOKUP(M150,評価協作成!$D$3:$F$838,2,FALSE)</f>
        <v>-2.7</v>
      </c>
      <c r="I150" s="1">
        <f>VLOOKUP(M150,評価協作成!$D$3:$F$838,3,FALSE)</f>
        <v>-5.8</v>
      </c>
      <c r="M150" s="1" t="str">
        <f t="shared" si="11"/>
        <v>山形県　大井沢</v>
      </c>
      <c r="O150" s="1">
        <f t="shared" si="8"/>
        <v>0</v>
      </c>
      <c r="P150" s="1">
        <f t="shared" si="9"/>
        <v>0</v>
      </c>
      <c r="Q150">
        <f>IF(VLOOKUP($B150,'20230120'!$A$3:$G$838,6,FALSE)="","",VLOOKUP($B150,'20230120'!$A$3:$G$838,6,FALSE))</f>
        <v>-2.7</v>
      </c>
      <c r="R150">
        <f>IF(VLOOKUP($B150,'20230120'!$A$3:$G$838,7,FALSE)="","",VLOOKUP($B150,'20230120'!$A$3:$G$838,7,FALSE))</f>
        <v>-5.8</v>
      </c>
    </row>
    <row r="151" spans="1:18">
      <c r="A151" s="10">
        <v>145</v>
      </c>
      <c r="B151" s="11">
        <v>139</v>
      </c>
      <c r="C151" t="s">
        <v>257</v>
      </c>
      <c r="D151" s="12" t="s">
        <v>258</v>
      </c>
      <c r="E151" s="12" t="s">
        <v>1755</v>
      </c>
      <c r="F151" s="11">
        <v>2</v>
      </c>
      <c r="G151" t="str">
        <f t="shared" si="10"/>
        <v>北海道　</v>
      </c>
      <c r="H151" s="1">
        <f>VLOOKUP(M151,評価協作成!$D$3:$F$838,2,FALSE)</f>
        <v>-4.5</v>
      </c>
      <c r="I151" s="1">
        <f>VLOOKUP(M151,評価協作成!$D$3:$F$838,3,FALSE)</f>
        <v>-7.8</v>
      </c>
      <c r="M151" s="1" t="str">
        <f t="shared" si="11"/>
        <v>北海道　登別</v>
      </c>
      <c r="O151" s="1">
        <f t="shared" si="8"/>
        <v>0</v>
      </c>
      <c r="P151" s="1">
        <f t="shared" si="9"/>
        <v>0</v>
      </c>
      <c r="Q151">
        <f>IF(VLOOKUP($B151,'20230120'!$A$3:$G$838,6,FALSE)="","",VLOOKUP($B151,'20230120'!$A$3:$G$838,6,FALSE))</f>
        <v>-4.5</v>
      </c>
      <c r="R151">
        <f>IF(VLOOKUP($B151,'20230120'!$A$3:$G$838,7,FALSE)="","",VLOOKUP($B151,'20230120'!$A$3:$G$838,7,FALSE))</f>
        <v>-7.8</v>
      </c>
    </row>
    <row r="152" spans="1:18">
      <c r="A152" s="10">
        <v>146</v>
      </c>
      <c r="B152" s="11">
        <v>229</v>
      </c>
      <c r="C152" t="s">
        <v>406</v>
      </c>
      <c r="D152" s="12" t="s">
        <v>407</v>
      </c>
      <c r="E152" s="12" t="s">
        <v>1827</v>
      </c>
      <c r="F152" s="11">
        <v>2</v>
      </c>
      <c r="G152" t="str">
        <f t="shared" si="10"/>
        <v>岩手県　</v>
      </c>
      <c r="H152" s="1">
        <f>VLOOKUP(M152,評価協作成!$D$3:$F$838,2,FALSE)</f>
        <v>-2.8</v>
      </c>
      <c r="I152" s="1">
        <f>VLOOKUP(M152,評価協作成!$D$3:$F$838,3,FALSE)</f>
        <v>-6.2</v>
      </c>
      <c r="M152" s="1" t="str">
        <f t="shared" si="11"/>
        <v>岩手県　沢内</v>
      </c>
      <c r="O152" s="1">
        <f t="shared" si="8"/>
        <v>0</v>
      </c>
      <c r="P152" s="1">
        <f t="shared" si="9"/>
        <v>0</v>
      </c>
      <c r="Q152">
        <f>IF(VLOOKUP($B152,'20230120'!$A$3:$G$838,6,FALSE)="","",VLOOKUP($B152,'20230120'!$A$3:$G$838,6,FALSE))</f>
        <v>-2.8</v>
      </c>
      <c r="R152">
        <f>IF(VLOOKUP($B152,'20230120'!$A$3:$G$838,7,FALSE)="","",VLOOKUP($B152,'20230120'!$A$3:$G$838,7,FALSE))</f>
        <v>-6.2</v>
      </c>
    </row>
    <row r="153" spans="1:18">
      <c r="A153" s="10">
        <v>147</v>
      </c>
      <c r="B153" s="11">
        <v>142</v>
      </c>
      <c r="C153" t="s">
        <v>259</v>
      </c>
      <c r="D153" s="12" t="s">
        <v>260</v>
      </c>
      <c r="E153" s="12" t="s">
        <v>1757</v>
      </c>
      <c r="F153" s="11">
        <v>2</v>
      </c>
      <c r="G153" t="str">
        <f t="shared" si="10"/>
        <v>北海道　</v>
      </c>
      <c r="H153" s="1">
        <f>VLOOKUP(M153,評価協作成!$D$3:$F$838,2,FALSE)</f>
        <v>-4.9000000000000004</v>
      </c>
      <c r="I153" s="1">
        <f>VLOOKUP(M153,評価協作成!$D$3:$F$838,3,FALSE)</f>
        <v>-10.1</v>
      </c>
      <c r="M153" s="1" t="str">
        <f t="shared" si="11"/>
        <v>北海道　日高門別</v>
      </c>
      <c r="O153" s="1">
        <f t="shared" si="8"/>
        <v>0</v>
      </c>
      <c r="P153" s="1">
        <f t="shared" si="9"/>
        <v>0</v>
      </c>
      <c r="Q153">
        <f>IF(VLOOKUP($B153,'20230120'!$A$3:$G$838,6,FALSE)="","",VLOOKUP($B153,'20230120'!$A$3:$G$838,6,FALSE))</f>
        <v>-4.9000000000000004</v>
      </c>
      <c r="R153">
        <f>IF(VLOOKUP($B153,'20230120'!$A$3:$G$838,7,FALSE)="","",VLOOKUP($B153,'20230120'!$A$3:$G$838,7,FALSE))</f>
        <v>-10.1</v>
      </c>
    </row>
    <row r="154" spans="1:18">
      <c r="A154" s="10">
        <v>148</v>
      </c>
      <c r="B154" s="11">
        <v>462</v>
      </c>
      <c r="C154" t="s">
        <v>850</v>
      </c>
      <c r="D154" s="12" t="s">
        <v>851</v>
      </c>
      <c r="E154" s="12" t="s">
        <v>2041</v>
      </c>
      <c r="F154" s="11">
        <v>4</v>
      </c>
      <c r="G154" t="str">
        <f t="shared" si="10"/>
        <v>岐阜県　</v>
      </c>
      <c r="H154" s="1">
        <f>VLOOKUP(M154,評価協作成!$D$3:$F$838,2,FALSE)</f>
        <v>-4.0999999999999996</v>
      </c>
      <c r="I154" s="1">
        <f>VLOOKUP(M154,評価協作成!$D$3:$F$838,3,FALSE)</f>
        <v>-8.4</v>
      </c>
      <c r="M154" s="1" t="str">
        <f t="shared" si="11"/>
        <v>岐阜県　宮之前</v>
      </c>
      <c r="O154" s="1">
        <f t="shared" si="8"/>
        <v>0</v>
      </c>
      <c r="P154" s="1">
        <f t="shared" si="9"/>
        <v>0</v>
      </c>
      <c r="Q154">
        <f>IF(VLOOKUP($B154,'20230120'!$A$3:$G$838,6,FALSE)="","",VLOOKUP($B154,'20230120'!$A$3:$G$838,6,FALSE))</f>
        <v>-4.0999999999999996</v>
      </c>
      <c r="R154">
        <f>IF(VLOOKUP($B154,'20230120'!$A$3:$G$838,7,FALSE)="","",VLOOKUP($B154,'20230120'!$A$3:$G$838,7,FALSE))</f>
        <v>-8.4</v>
      </c>
    </row>
    <row r="155" spans="1:18">
      <c r="A155" s="10">
        <v>149</v>
      </c>
      <c r="B155" s="11">
        <v>406</v>
      </c>
      <c r="C155" t="s">
        <v>1546</v>
      </c>
      <c r="D155" s="12" t="s">
        <v>1588</v>
      </c>
      <c r="E155" s="13" t="s">
        <v>1990</v>
      </c>
      <c r="F155" s="11">
        <v>2</v>
      </c>
      <c r="G155" t="str">
        <f t="shared" si="10"/>
        <v>長野県　</v>
      </c>
      <c r="H155" s="1">
        <f>VLOOKUP(M155,評価協作成!$D$3:$F$838,2,FALSE)</f>
        <v>-4.9000000000000004</v>
      </c>
      <c r="I155" s="1">
        <f>VLOOKUP(M155,評価協作成!$D$3:$F$838,3,FALSE)</f>
        <v>-11</v>
      </c>
      <c r="M155" s="1" t="str">
        <f>G155&amp;"開田"</f>
        <v>長野県　開田</v>
      </c>
      <c r="O155" s="1">
        <f t="shared" si="8"/>
        <v>0</v>
      </c>
      <c r="P155" s="1">
        <f t="shared" si="9"/>
        <v>0</v>
      </c>
      <c r="Q155">
        <f>IF(VLOOKUP($B155,'20230120'!$A$3:$G$838,6,FALSE)="","",VLOOKUP($B155,'20230120'!$A$3:$G$838,6,FALSE))</f>
        <v>-4.9000000000000004</v>
      </c>
      <c r="R155">
        <f>IF(VLOOKUP($B155,'20230120'!$A$3:$G$838,7,FALSE)="","",VLOOKUP($B155,'20230120'!$A$3:$G$838,7,FALSE))</f>
        <v>-11</v>
      </c>
    </row>
    <row r="156" spans="1:18">
      <c r="A156" s="10">
        <v>150</v>
      </c>
      <c r="B156" s="11">
        <v>69</v>
      </c>
      <c r="C156" t="s">
        <v>261</v>
      </c>
      <c r="D156" s="12" t="s">
        <v>262</v>
      </c>
      <c r="E156" s="12" t="s">
        <v>1696</v>
      </c>
      <c r="F156" s="11">
        <v>2</v>
      </c>
      <c r="G156" t="str">
        <f t="shared" si="10"/>
        <v>北海道　</v>
      </c>
      <c r="H156" s="1">
        <f>VLOOKUP(M156,評価協作成!$D$3:$F$838,2,FALSE)</f>
        <v>-2.4</v>
      </c>
      <c r="I156" s="1">
        <f>VLOOKUP(M156,評価協作成!$D$3:$F$838,3,FALSE)</f>
        <v>-4.5</v>
      </c>
      <c r="M156" s="1" t="str">
        <f t="shared" si="11"/>
        <v>北海道　寿都</v>
      </c>
      <c r="O156" s="1">
        <f t="shared" si="8"/>
        <v>0</v>
      </c>
      <c r="P156" s="1">
        <f t="shared" si="9"/>
        <v>0</v>
      </c>
      <c r="Q156">
        <f>IF(VLOOKUP($B156,'20230120'!$A$3:$G$838,6,FALSE)="","",VLOOKUP($B156,'20230120'!$A$3:$G$838,6,FALSE))</f>
        <v>-2.4</v>
      </c>
      <c r="R156">
        <f>IF(VLOOKUP($B156,'20230120'!$A$3:$G$838,7,FALSE)="","",VLOOKUP($B156,'20230120'!$A$3:$G$838,7,FALSE))</f>
        <v>-4.5</v>
      </c>
    </row>
    <row r="157" spans="1:18">
      <c r="A157" s="10">
        <v>151</v>
      </c>
      <c r="B157" s="11">
        <v>232</v>
      </c>
      <c r="C157" t="s">
        <v>408</v>
      </c>
      <c r="D157" s="12" t="s">
        <v>409</v>
      </c>
      <c r="E157" s="12" t="s">
        <v>1827</v>
      </c>
      <c r="F157" s="11">
        <v>2</v>
      </c>
      <c r="G157" t="str">
        <f t="shared" si="10"/>
        <v>岩手県　</v>
      </c>
      <c r="H157" s="1">
        <f>VLOOKUP(M157,評価協作成!$D$3:$F$838,2,FALSE)</f>
        <v>-2.8</v>
      </c>
      <c r="I157" s="1">
        <f>VLOOKUP(M157,評価協作成!$D$3:$F$838,3,FALSE)</f>
        <v>-6.2</v>
      </c>
      <c r="M157" s="1" t="str">
        <f t="shared" si="11"/>
        <v>岩手県　湯田</v>
      </c>
      <c r="O157" s="1">
        <f t="shared" si="8"/>
        <v>0</v>
      </c>
      <c r="P157" s="1">
        <f t="shared" si="9"/>
        <v>0</v>
      </c>
      <c r="Q157">
        <f>IF(VLOOKUP($B157,'20230120'!$A$3:$G$838,6,FALSE)="","",VLOOKUP($B157,'20230120'!$A$3:$G$838,6,FALSE))</f>
        <v>-2.8</v>
      </c>
      <c r="R157">
        <f>IF(VLOOKUP($B157,'20230120'!$A$3:$G$838,7,FALSE)="","",VLOOKUP($B157,'20230120'!$A$3:$G$838,7,FALSE))</f>
        <v>-6.2</v>
      </c>
    </row>
    <row r="158" spans="1:18">
      <c r="A158" s="10">
        <v>152</v>
      </c>
      <c r="B158" s="11">
        <v>151</v>
      </c>
      <c r="C158" t="s">
        <v>263</v>
      </c>
      <c r="D158" s="12" t="s">
        <v>264</v>
      </c>
      <c r="E158" s="12" t="s">
        <v>1764</v>
      </c>
      <c r="F158" s="11">
        <v>2</v>
      </c>
      <c r="G158" t="str">
        <f t="shared" si="10"/>
        <v>北海道　</v>
      </c>
      <c r="H158" s="1">
        <f>VLOOKUP(M158,評価協作成!$D$3:$F$838,2,FALSE)</f>
        <v>-3.7</v>
      </c>
      <c r="I158" s="1">
        <f>VLOOKUP(M158,評価協作成!$D$3:$F$838,3,FALSE)</f>
        <v>-7.2</v>
      </c>
      <c r="M158" s="1" t="str">
        <f t="shared" si="11"/>
        <v>北海道　森</v>
      </c>
      <c r="O158" s="1">
        <f t="shared" si="8"/>
        <v>0</v>
      </c>
      <c r="P158" s="1">
        <f t="shared" si="9"/>
        <v>0</v>
      </c>
      <c r="Q158">
        <f>IF(VLOOKUP($B158,'20230120'!$A$3:$G$838,6,FALSE)="","",VLOOKUP($B158,'20230120'!$A$3:$G$838,6,FALSE))</f>
        <v>-3.7</v>
      </c>
      <c r="R158">
        <f>IF(VLOOKUP($B158,'20230120'!$A$3:$G$838,7,FALSE)="","",VLOOKUP($B158,'20230120'!$A$3:$G$838,7,FALSE))</f>
        <v>-7.2</v>
      </c>
    </row>
    <row r="159" spans="1:18">
      <c r="A159" s="10">
        <v>153</v>
      </c>
      <c r="B159" s="11">
        <v>44</v>
      </c>
      <c r="C159" t="s">
        <v>265</v>
      </c>
      <c r="D159" s="12" t="s">
        <v>266</v>
      </c>
      <c r="E159" s="12" t="s">
        <v>1672</v>
      </c>
      <c r="F159" s="11">
        <v>2</v>
      </c>
      <c r="G159" t="str">
        <f t="shared" si="10"/>
        <v>北海道　</v>
      </c>
      <c r="H159" s="1">
        <f>VLOOKUP(M159,評価協作成!$D$3:$F$838,2,FALSE)</f>
        <v>-4.0999999999999996</v>
      </c>
      <c r="I159" s="1">
        <f>VLOOKUP(M159,評価協作成!$D$3:$F$838,3,FALSE)</f>
        <v>-8.1999999999999993</v>
      </c>
      <c r="M159" s="1" t="str">
        <f t="shared" si="11"/>
        <v>北海道　山口</v>
      </c>
      <c r="O159" s="1">
        <f t="shared" si="8"/>
        <v>0</v>
      </c>
      <c r="P159" s="1">
        <f t="shared" si="9"/>
        <v>0</v>
      </c>
      <c r="Q159">
        <f>IF(VLOOKUP($B159,'20230120'!$A$3:$G$838,6,FALSE)="","",VLOOKUP($B159,'20230120'!$A$3:$G$838,6,FALSE))</f>
        <v>-4.0999999999999996</v>
      </c>
      <c r="R159">
        <f>IF(VLOOKUP($B159,'20230120'!$A$3:$G$838,7,FALSE)="","",VLOOKUP($B159,'20230120'!$A$3:$G$838,7,FALSE))</f>
        <v>-8.1999999999999993</v>
      </c>
    </row>
    <row r="160" spans="1:18">
      <c r="A160" s="10">
        <v>154</v>
      </c>
      <c r="B160" s="11">
        <v>150</v>
      </c>
      <c r="C160" t="s">
        <v>267</v>
      </c>
      <c r="D160" s="12" t="s">
        <v>268</v>
      </c>
      <c r="E160" s="12" t="s">
        <v>1763</v>
      </c>
      <c r="F160" s="11">
        <v>2</v>
      </c>
      <c r="G160" t="str">
        <f t="shared" si="10"/>
        <v>北海道　</v>
      </c>
      <c r="H160" s="1">
        <f>VLOOKUP(M160,評価協作成!$D$3:$F$838,2,FALSE)</f>
        <v>-2.5</v>
      </c>
      <c r="I160" s="1">
        <f>VLOOKUP(M160,評価協作成!$D$3:$F$838,3,FALSE)</f>
        <v>-6.7</v>
      </c>
      <c r="M160" s="1" t="str">
        <f t="shared" si="11"/>
        <v>北海道　八雲</v>
      </c>
      <c r="O160" s="1">
        <f t="shared" si="8"/>
        <v>0</v>
      </c>
      <c r="P160" s="1">
        <f t="shared" si="9"/>
        <v>0</v>
      </c>
      <c r="Q160">
        <f>IF(VLOOKUP($B160,'20230120'!$A$3:$G$838,6,FALSE)="","",VLOOKUP($B160,'20230120'!$A$3:$G$838,6,FALSE))</f>
        <v>-2.5</v>
      </c>
      <c r="R160">
        <f>IF(VLOOKUP($B160,'20230120'!$A$3:$G$838,7,FALSE)="","",VLOOKUP($B160,'20230120'!$A$3:$G$838,7,FALSE))</f>
        <v>-6.7</v>
      </c>
    </row>
    <row r="161" spans="1:18">
      <c r="A161" s="10">
        <v>155</v>
      </c>
      <c r="B161" s="11">
        <v>410</v>
      </c>
      <c r="C161" t="s">
        <v>763</v>
      </c>
      <c r="D161" s="12" t="s">
        <v>764</v>
      </c>
      <c r="E161" s="12" t="s">
        <v>1994</v>
      </c>
      <c r="F161" s="11">
        <v>2</v>
      </c>
      <c r="G161" t="str">
        <f t="shared" si="10"/>
        <v>長野県　</v>
      </c>
      <c r="H161" s="1">
        <f>VLOOKUP(M161,評価協作成!$D$3:$F$838,2,FALSE)</f>
        <v>-5.3</v>
      </c>
      <c r="I161" s="1">
        <f>VLOOKUP(M161,評価協作成!$D$3:$F$838,3,FALSE)</f>
        <v>-10.5</v>
      </c>
      <c r="M161" s="1" t="str">
        <f t="shared" si="11"/>
        <v>長野県　野辺山</v>
      </c>
      <c r="O161" s="1">
        <f t="shared" si="8"/>
        <v>0</v>
      </c>
      <c r="P161" s="1">
        <f t="shared" si="9"/>
        <v>0</v>
      </c>
      <c r="Q161">
        <f>IF(VLOOKUP($B161,'20230120'!$A$3:$G$838,6,FALSE)="","",VLOOKUP($B161,'20230120'!$A$3:$G$838,6,FALSE))</f>
        <v>-5.3</v>
      </c>
      <c r="R161">
        <f>IF(VLOOKUP($B161,'20230120'!$A$3:$G$838,7,FALSE)="","",VLOOKUP($B161,'20230120'!$A$3:$G$838,7,FALSE))</f>
        <v>-10.5</v>
      </c>
    </row>
    <row r="162" spans="1:18">
      <c r="A162" s="10">
        <v>156</v>
      </c>
      <c r="B162" s="11">
        <v>65</v>
      </c>
      <c r="C162" t="s">
        <v>269</v>
      </c>
      <c r="D162" s="12" t="s">
        <v>270</v>
      </c>
      <c r="E162" s="12" t="s">
        <v>1692</v>
      </c>
      <c r="F162" s="11">
        <v>2</v>
      </c>
      <c r="G162" t="str">
        <f t="shared" si="10"/>
        <v>北海道　</v>
      </c>
      <c r="H162" s="1">
        <f>VLOOKUP(M162,評価協作成!$D$3:$F$838,2,FALSE)</f>
        <v>-3.2</v>
      </c>
      <c r="I162" s="1">
        <f>VLOOKUP(M162,評価協作成!$D$3:$F$838,3,FALSE)</f>
        <v>-6</v>
      </c>
      <c r="M162" s="1" t="str">
        <f t="shared" si="11"/>
        <v>北海道　小樽</v>
      </c>
      <c r="O162" s="1">
        <f t="shared" si="8"/>
        <v>0</v>
      </c>
      <c r="P162" s="1">
        <f t="shared" si="9"/>
        <v>0</v>
      </c>
      <c r="Q162">
        <f>IF(VLOOKUP($B162,'20230120'!$A$3:$G$838,6,FALSE)="","",VLOOKUP($B162,'20230120'!$A$3:$G$838,6,FALSE))</f>
        <v>-3.2</v>
      </c>
      <c r="R162">
        <f>IF(VLOOKUP($B162,'20230120'!$A$3:$G$838,7,FALSE)="","",VLOOKUP($B162,'20230120'!$A$3:$G$838,7,FALSE))</f>
        <v>-6</v>
      </c>
    </row>
    <row r="163" spans="1:18">
      <c r="A163" s="10">
        <v>157</v>
      </c>
      <c r="B163" s="11">
        <v>342</v>
      </c>
      <c r="C163" t="s">
        <v>648</v>
      </c>
      <c r="D163" s="12" t="s">
        <v>649</v>
      </c>
      <c r="E163" s="12" t="s">
        <v>1928</v>
      </c>
      <c r="F163" s="11">
        <v>2</v>
      </c>
      <c r="G163" t="str">
        <f t="shared" si="10"/>
        <v>群馬県　</v>
      </c>
      <c r="H163" s="1">
        <f>VLOOKUP(M163,評価協作成!$D$3:$F$838,2,FALSE)</f>
        <v>-4.7</v>
      </c>
      <c r="I163" s="1">
        <f>VLOOKUP(M163,評価協作成!$D$3:$F$838,3,FALSE)</f>
        <v>-8.1999999999999993</v>
      </c>
      <c r="M163" s="1" t="str">
        <f t="shared" si="11"/>
        <v>群馬県　田代</v>
      </c>
      <c r="O163" s="1">
        <f t="shared" si="8"/>
        <v>0</v>
      </c>
      <c r="P163" s="1">
        <f t="shared" si="9"/>
        <v>0</v>
      </c>
      <c r="Q163">
        <f>IF(VLOOKUP($B163,'20230120'!$A$3:$G$838,6,FALSE)="","",VLOOKUP($B163,'20230120'!$A$3:$G$838,6,FALSE))</f>
        <v>-4.7</v>
      </c>
      <c r="R163">
        <f>IF(VLOOKUP($B163,'20230120'!$A$3:$G$838,7,FALSE)="","",VLOOKUP($B163,'20230120'!$A$3:$G$838,7,FALSE))</f>
        <v>-8.1999999999999993</v>
      </c>
    </row>
    <row r="164" spans="1:18">
      <c r="A164" s="10">
        <v>158</v>
      </c>
      <c r="B164" s="11">
        <v>190</v>
      </c>
      <c r="C164" t="s">
        <v>360</v>
      </c>
      <c r="D164" s="12" t="s">
        <v>361</v>
      </c>
      <c r="E164" s="12" t="s">
        <v>1798</v>
      </c>
      <c r="F164" s="11">
        <v>3</v>
      </c>
      <c r="G164" t="str">
        <f t="shared" si="10"/>
        <v>秋田県　</v>
      </c>
      <c r="H164" s="1">
        <f>VLOOKUP(M164,評価協作成!$D$3:$F$838,2,FALSE)</f>
        <v>-2.4</v>
      </c>
      <c r="I164" s="1">
        <f>VLOOKUP(M164,評価協作成!$D$3:$F$838,3,FALSE)</f>
        <v>-4.9000000000000004</v>
      </c>
      <c r="M164" s="1" t="str">
        <f t="shared" si="11"/>
        <v>秋田県　湯瀬</v>
      </c>
      <c r="O164" s="1">
        <f t="shared" si="8"/>
        <v>0</v>
      </c>
      <c r="P164" s="1">
        <f t="shared" si="9"/>
        <v>0</v>
      </c>
      <c r="Q164">
        <f>H164</f>
        <v>-2.4</v>
      </c>
      <c r="R164">
        <f>I164</f>
        <v>-4.9000000000000004</v>
      </c>
    </row>
    <row r="165" spans="1:18">
      <c r="A165" s="10">
        <v>159</v>
      </c>
      <c r="B165" s="11">
        <v>138</v>
      </c>
      <c r="C165" t="s">
        <v>271</v>
      </c>
      <c r="D165" s="12" t="s">
        <v>272</v>
      </c>
      <c r="E165" s="12" t="s">
        <v>1754</v>
      </c>
      <c r="F165" s="11">
        <v>2</v>
      </c>
      <c r="G165" t="str">
        <f t="shared" si="10"/>
        <v>北海道　</v>
      </c>
      <c r="H165" s="1">
        <f>VLOOKUP(M165,評価協作成!$D$3:$F$838,2,FALSE)</f>
        <v>-3.7</v>
      </c>
      <c r="I165" s="1">
        <f>VLOOKUP(M165,評価協作成!$D$3:$F$838,3,FALSE)</f>
        <v>-7.1</v>
      </c>
      <c r="M165" s="1" t="str">
        <f t="shared" si="11"/>
        <v>北海道　伊達</v>
      </c>
      <c r="O165" s="1">
        <f t="shared" si="8"/>
        <v>0</v>
      </c>
      <c r="P165" s="1">
        <f t="shared" si="9"/>
        <v>0</v>
      </c>
      <c r="Q165">
        <f>IF(VLOOKUP($B165,'20230120'!$A$3:$G$838,6,FALSE)="","",VLOOKUP($B165,'20230120'!$A$3:$G$838,6,FALSE))</f>
        <v>-3.7</v>
      </c>
      <c r="R165">
        <f>IF(VLOOKUP($B165,'20230120'!$A$3:$G$838,7,FALSE)="","",VLOOKUP($B165,'20230120'!$A$3:$G$838,7,FALSE))</f>
        <v>-7.1</v>
      </c>
    </row>
    <row r="166" spans="1:18">
      <c r="A166" s="10">
        <v>160</v>
      </c>
      <c r="B166" s="11">
        <v>121</v>
      </c>
      <c r="C166" t="s">
        <v>273</v>
      </c>
      <c r="D166" s="12" t="s">
        <v>274</v>
      </c>
      <c r="E166" s="12" t="s">
        <v>1739</v>
      </c>
      <c r="F166" s="11">
        <v>2</v>
      </c>
      <c r="G166" t="str">
        <f t="shared" si="10"/>
        <v>北海道　</v>
      </c>
      <c r="H166" s="1">
        <f>VLOOKUP(M166,評価協作成!$D$3:$F$838,2,FALSE)</f>
        <v>-7.4</v>
      </c>
      <c r="I166" s="1">
        <f>VLOOKUP(M166,評価協作成!$D$3:$F$838,3,FALSE)</f>
        <v>-13.7</v>
      </c>
      <c r="M166" s="1" t="str">
        <f t="shared" si="11"/>
        <v>北海道　帯広</v>
      </c>
      <c r="O166" s="1">
        <f t="shared" si="8"/>
        <v>0</v>
      </c>
      <c r="P166" s="1">
        <f t="shared" si="9"/>
        <v>0</v>
      </c>
      <c r="Q166">
        <f>IF(VLOOKUP($B166,'20230120'!$A$3:$G$838,6,FALSE)="","",VLOOKUP($B166,'20230120'!$A$3:$G$838,6,FALSE))</f>
        <v>-7.4</v>
      </c>
      <c r="R166">
        <f>IF(VLOOKUP($B166,'20230120'!$A$3:$G$838,7,FALSE)="","",VLOOKUP($B166,'20230120'!$A$3:$G$838,7,FALSE))</f>
        <v>-13.7</v>
      </c>
    </row>
    <row r="167" spans="1:18">
      <c r="A167" s="10">
        <v>161</v>
      </c>
      <c r="B167" s="11">
        <v>134</v>
      </c>
      <c r="C167" t="s">
        <v>275</v>
      </c>
      <c r="D167" s="12" t="s">
        <v>276</v>
      </c>
      <c r="E167" s="12" t="s">
        <v>1752</v>
      </c>
      <c r="F167" s="11">
        <v>2</v>
      </c>
      <c r="G167" t="str">
        <f t="shared" si="10"/>
        <v>北海道　</v>
      </c>
      <c r="H167" s="1">
        <f>VLOOKUP(M167,評価協作成!$D$3:$F$838,2,FALSE)</f>
        <v>-4.0999999999999996</v>
      </c>
      <c r="I167" s="1">
        <f>VLOOKUP(M167,評価協作成!$D$3:$F$838,3,FALSE)</f>
        <v>-8.9</v>
      </c>
      <c r="M167" s="1" t="str">
        <f t="shared" si="11"/>
        <v>北海道　苫小牧</v>
      </c>
      <c r="O167" s="1">
        <f t="shared" si="8"/>
        <v>0</v>
      </c>
      <c r="P167" s="1">
        <f t="shared" si="9"/>
        <v>0</v>
      </c>
      <c r="Q167">
        <f>IF(VLOOKUP($B167,'20230120'!$A$3:$G$838,6,FALSE)="","",VLOOKUP($B167,'20230120'!$A$3:$G$838,6,FALSE))</f>
        <v>-4.0999999999999996</v>
      </c>
      <c r="R167">
        <f>IF(VLOOKUP($B167,'20230120'!$A$3:$G$838,7,FALSE)="","",VLOOKUP($B167,'20230120'!$A$3:$G$838,7,FALSE))</f>
        <v>-8.9</v>
      </c>
    </row>
    <row r="168" spans="1:18">
      <c r="A168" s="10">
        <v>162</v>
      </c>
      <c r="B168" s="11">
        <v>153</v>
      </c>
      <c r="C168" t="s">
        <v>1531</v>
      </c>
      <c r="D168" s="12" t="s">
        <v>1573</v>
      </c>
      <c r="E168" s="12" t="s">
        <v>1765</v>
      </c>
      <c r="F168" s="11">
        <v>2</v>
      </c>
      <c r="G168" t="str">
        <f t="shared" si="10"/>
        <v>北海道　</v>
      </c>
      <c r="H168" s="1">
        <f>VLOOKUP(M168,評価協作成!$D$3:$F$838,2,FALSE)</f>
        <v>-3.5</v>
      </c>
      <c r="I168" s="1">
        <f>VLOOKUP(M168,評価協作成!$D$3:$F$838,3,FALSE)</f>
        <v>-7.4</v>
      </c>
      <c r="M168" s="1" t="str">
        <f>G168&amp;"大野"</f>
        <v>北海道　大野</v>
      </c>
      <c r="N168" s="1" t="s">
        <v>3287</v>
      </c>
      <c r="O168" s="1">
        <f t="shared" si="8"/>
        <v>0</v>
      </c>
      <c r="P168" s="1">
        <f t="shared" si="9"/>
        <v>0</v>
      </c>
      <c r="Q168">
        <f>IF(VLOOKUP($B168,'20230120'!$A$3:$G$838,6,FALSE)="","",VLOOKUP($B168,'20230120'!$A$3:$G$838,6,FALSE))</f>
        <v>-3.5</v>
      </c>
      <c r="R168">
        <f>IF(VLOOKUP($B168,'20230120'!$A$3:$G$838,7,FALSE)="","",VLOOKUP($B168,'20230120'!$A$3:$G$838,7,FALSE))</f>
        <v>-7.4</v>
      </c>
    </row>
    <row r="169" spans="1:18">
      <c r="A169" s="10">
        <v>163</v>
      </c>
      <c r="B169" s="11">
        <v>328</v>
      </c>
      <c r="C169" t="s">
        <v>1635</v>
      </c>
      <c r="D169" s="12" t="s">
        <v>1578</v>
      </c>
      <c r="E169" s="12" t="s">
        <v>1914</v>
      </c>
      <c r="F169" s="11">
        <v>4</v>
      </c>
      <c r="G169" t="str">
        <f t="shared" si="10"/>
        <v>栃木県　</v>
      </c>
      <c r="H169" s="1">
        <f>VLOOKUP(M169,評価協作成!$D$3:$F$838,2,FALSE)</f>
        <v>-4.2</v>
      </c>
      <c r="I169" s="1">
        <f>VLOOKUP(M169,評価協作成!$D$3:$F$838,3,FALSE)</f>
        <v>-7.7</v>
      </c>
      <c r="M169" s="1" t="str">
        <f t="shared" si="11"/>
        <v>栃木県　奥日光</v>
      </c>
      <c r="O169" s="1">
        <f t="shared" si="8"/>
        <v>0</v>
      </c>
      <c r="P169" s="1">
        <f t="shared" si="9"/>
        <v>0</v>
      </c>
      <c r="Q169">
        <f>IF(VLOOKUP($B169,'20230120'!$A$3:$G$838,6,FALSE)="","",VLOOKUP($B169,'20230120'!$A$3:$G$838,6,FALSE))</f>
        <v>-4.2</v>
      </c>
      <c r="R169">
        <f>IF(VLOOKUP($B169,'20230120'!$A$3:$G$838,7,FALSE)="","",VLOOKUP($B169,'20230120'!$A$3:$G$838,7,FALSE))</f>
        <v>-7.7</v>
      </c>
    </row>
    <row r="170" spans="1:18">
      <c r="A170" s="10">
        <v>164</v>
      </c>
      <c r="B170" s="11">
        <v>136</v>
      </c>
      <c r="C170" t="s">
        <v>279</v>
      </c>
      <c r="D170" s="12" t="s">
        <v>280</v>
      </c>
      <c r="E170" s="12" t="s">
        <v>1751</v>
      </c>
      <c r="F170" s="11">
        <v>2</v>
      </c>
      <c r="G170" t="str">
        <f t="shared" si="10"/>
        <v>北海道　</v>
      </c>
      <c r="H170" s="1">
        <f>VLOOKUP(M170,評価協作成!$D$3:$F$838,2,FALSE)</f>
        <v>-4.2</v>
      </c>
      <c r="I170" s="1">
        <f>VLOOKUP(M170,評価協作成!$D$3:$F$838,3,FALSE)</f>
        <v>-9.1999999999999993</v>
      </c>
      <c r="M170" s="1" t="str">
        <f t="shared" si="11"/>
        <v>北海道　白老</v>
      </c>
      <c r="O170" s="1">
        <f t="shared" si="8"/>
        <v>0</v>
      </c>
      <c r="P170" s="1">
        <f t="shared" si="9"/>
        <v>0</v>
      </c>
      <c r="Q170">
        <f>IF(VLOOKUP($B170,'20230120'!$A$3:$G$838,6,FALSE)="","",VLOOKUP($B170,'20230120'!$A$3:$G$838,6,FALSE))</f>
        <v>-4.2</v>
      </c>
      <c r="R170">
        <f>IF(VLOOKUP($B170,'20230120'!$A$3:$G$838,7,FALSE)="","",VLOOKUP($B170,'20230120'!$A$3:$G$838,7,FALSE))</f>
        <v>-9.1999999999999993</v>
      </c>
    </row>
    <row r="171" spans="1:18">
      <c r="A171" s="10">
        <v>165</v>
      </c>
      <c r="B171" s="11">
        <v>63</v>
      </c>
      <c r="C171" t="s">
        <v>281</v>
      </c>
      <c r="D171" s="12" t="s">
        <v>282</v>
      </c>
      <c r="E171" s="12" t="s">
        <v>1690</v>
      </c>
      <c r="F171" s="11">
        <v>2</v>
      </c>
      <c r="G171" t="str">
        <f t="shared" si="10"/>
        <v>北海道　</v>
      </c>
      <c r="H171" s="1">
        <f>VLOOKUP(M171,評価協作成!$D$3:$F$838,2,FALSE)</f>
        <v>-2.2000000000000002</v>
      </c>
      <c r="I171" s="1">
        <f>VLOOKUP(M171,評価協作成!$D$3:$F$838,3,FALSE)</f>
        <v>-4.0999999999999996</v>
      </c>
      <c r="M171" s="1" t="str">
        <f t="shared" si="11"/>
        <v>北海道　神恵内</v>
      </c>
      <c r="O171" s="1">
        <f t="shared" si="8"/>
        <v>0</v>
      </c>
      <c r="P171" s="1">
        <f t="shared" si="9"/>
        <v>0</v>
      </c>
      <c r="Q171">
        <f>IF(VLOOKUP($B171,'20230120'!$A$3:$G$838,6,FALSE)="","",VLOOKUP($B171,'20230120'!$A$3:$G$838,6,FALSE))</f>
        <v>-2.2000000000000002</v>
      </c>
      <c r="R171">
        <f>IF(VLOOKUP($B171,'20230120'!$A$3:$G$838,7,FALSE)="","",VLOOKUP($B171,'20230120'!$A$3:$G$838,7,FALSE))</f>
        <v>-4.0999999999999996</v>
      </c>
    </row>
    <row r="172" spans="1:18">
      <c r="A172" s="10">
        <v>166</v>
      </c>
      <c r="B172" s="11">
        <v>98</v>
      </c>
      <c r="C172" t="s">
        <v>283</v>
      </c>
      <c r="D172" s="12" t="s">
        <v>284</v>
      </c>
      <c r="E172" s="12" t="s">
        <v>1721</v>
      </c>
      <c r="F172" s="11">
        <v>2</v>
      </c>
      <c r="G172" t="str">
        <f t="shared" si="10"/>
        <v>北海道　</v>
      </c>
      <c r="H172" s="1">
        <f>VLOOKUP(M172,評価協作成!$D$3:$F$838,2,FALSE)</f>
        <v>-3.8</v>
      </c>
      <c r="I172" s="1">
        <f>VLOOKUP(M172,評価協作成!$D$3:$F$838,3,FALSE)</f>
        <v>-7.3</v>
      </c>
      <c r="M172" s="1" t="str">
        <f t="shared" si="11"/>
        <v>北海道　根室</v>
      </c>
      <c r="O172" s="1">
        <f t="shared" si="8"/>
        <v>0</v>
      </c>
      <c r="P172" s="1">
        <f t="shared" si="9"/>
        <v>0</v>
      </c>
      <c r="Q172">
        <f>IF(VLOOKUP($B172,'20230120'!$A$3:$G$838,6,FALSE)="","",VLOOKUP($B172,'20230120'!$A$3:$G$838,6,FALSE))</f>
        <v>-3.8</v>
      </c>
      <c r="R172">
        <f>IF(VLOOKUP($B172,'20230120'!$A$3:$G$838,7,FALSE)="","",VLOOKUP($B172,'20230120'!$A$3:$G$838,7,FALSE))</f>
        <v>-7.3</v>
      </c>
    </row>
    <row r="173" spans="1:18">
      <c r="A173" s="10">
        <v>167</v>
      </c>
      <c r="B173" s="11">
        <v>129</v>
      </c>
      <c r="C173" t="s">
        <v>285</v>
      </c>
      <c r="D173" s="12" t="s">
        <v>286</v>
      </c>
      <c r="E173" s="12" t="s">
        <v>1747</v>
      </c>
      <c r="F173" s="11">
        <v>2</v>
      </c>
      <c r="G173" t="str">
        <f t="shared" si="10"/>
        <v>北海道　</v>
      </c>
      <c r="H173" s="1">
        <f>VLOOKUP(M173,評価協作成!$D$3:$F$838,2,FALSE)</f>
        <v>-4.7</v>
      </c>
      <c r="I173" s="1">
        <f>VLOOKUP(M173,評価協作成!$D$3:$F$838,3,FALSE)</f>
        <v>-10.1</v>
      </c>
      <c r="M173" s="1" t="str">
        <f t="shared" si="11"/>
        <v>北海道　広尾</v>
      </c>
      <c r="O173" s="1">
        <f t="shared" si="8"/>
        <v>0</v>
      </c>
      <c r="P173" s="1">
        <f t="shared" si="9"/>
        <v>0</v>
      </c>
      <c r="Q173">
        <f>IF(VLOOKUP($B173,'20230120'!$A$3:$G$838,6,FALSE)="","",VLOOKUP($B173,'20230120'!$A$3:$G$838,6,FALSE))</f>
        <v>-4.7</v>
      </c>
      <c r="R173">
        <f>IF(VLOOKUP($B173,'20230120'!$A$3:$G$838,7,FALSE)="","",VLOOKUP($B173,'20230120'!$A$3:$G$838,7,FALSE))</f>
        <v>-10.1</v>
      </c>
    </row>
    <row r="174" spans="1:18">
      <c r="A174" s="10">
        <v>168</v>
      </c>
      <c r="B174" s="11">
        <v>339</v>
      </c>
      <c r="C174" t="s">
        <v>642</v>
      </c>
      <c r="D174" s="12" t="s">
        <v>643</v>
      </c>
      <c r="E174" s="12" t="s">
        <v>1925</v>
      </c>
      <c r="F174" s="11">
        <v>2</v>
      </c>
      <c r="G174" t="str">
        <f t="shared" si="10"/>
        <v>群馬県　</v>
      </c>
      <c r="H174" s="1">
        <f>VLOOKUP(M174,評価協作成!$D$3:$F$838,2,FALSE)</f>
        <v>-4.5999999999999996</v>
      </c>
      <c r="I174" s="1">
        <f>VLOOKUP(M174,評価協作成!$D$3:$F$838,3,FALSE)</f>
        <v>-7.8</v>
      </c>
      <c r="M174" s="1" t="str">
        <f t="shared" si="11"/>
        <v>群馬県　草津</v>
      </c>
      <c r="O174" s="1">
        <f t="shared" si="8"/>
        <v>0</v>
      </c>
      <c r="P174" s="1">
        <f t="shared" si="9"/>
        <v>0</v>
      </c>
      <c r="Q174">
        <f>IF(VLOOKUP($B174,'20230120'!$A$3:$G$838,6,FALSE)="","",VLOOKUP($B174,'20230120'!$A$3:$G$838,6,FALSE))</f>
        <v>-4.5999999999999996</v>
      </c>
      <c r="R174">
        <f>IF(VLOOKUP($B174,'20230120'!$A$3:$G$838,7,FALSE)="","",VLOOKUP($B174,'20230120'!$A$3:$G$838,7,FALSE))</f>
        <v>-7.8</v>
      </c>
    </row>
    <row r="175" spans="1:18">
      <c r="A175" s="10">
        <v>169</v>
      </c>
      <c r="B175" s="11">
        <v>182</v>
      </c>
      <c r="C175" t="s">
        <v>3258</v>
      </c>
      <c r="D175" s="12" t="s">
        <v>315</v>
      </c>
      <c r="E175" s="12" t="s">
        <v>1792</v>
      </c>
      <c r="F175" s="11">
        <v>2</v>
      </c>
      <c r="G175" t="str">
        <f t="shared" si="10"/>
        <v>青森県　</v>
      </c>
      <c r="H175" s="1">
        <f>VLOOKUP(M175,評価協作成!$D$3:$F$838,2,FALSE)</f>
        <v>-2.9</v>
      </c>
      <c r="I175" s="1">
        <f>VLOOKUP(M175,評価協作成!$D$3:$F$838,3,FALSE)</f>
        <v>-6.5</v>
      </c>
      <c r="M175" s="1" t="str">
        <f t="shared" si="11"/>
        <v>青森県　碇ケ関</v>
      </c>
      <c r="O175" s="1">
        <f t="shared" si="8"/>
        <v>0</v>
      </c>
      <c r="P175" s="1">
        <f t="shared" si="9"/>
        <v>0</v>
      </c>
      <c r="Q175">
        <f>IF(VLOOKUP($B175,'20230120'!$A$3:$G$838,6,FALSE)="","",VLOOKUP($B175,'20230120'!$A$3:$G$838,6,FALSE))</f>
        <v>-2.9</v>
      </c>
      <c r="R175">
        <f>IF(VLOOKUP($B175,'20230120'!$A$3:$G$838,7,FALSE)="","",VLOOKUP($B175,'20230120'!$A$3:$G$838,7,FALSE))</f>
        <v>-6.5</v>
      </c>
    </row>
    <row r="176" spans="1:18">
      <c r="A176" s="10">
        <v>170</v>
      </c>
      <c r="B176" s="11">
        <v>157</v>
      </c>
      <c r="C176" t="s">
        <v>1532</v>
      </c>
      <c r="D176" s="12" t="s">
        <v>287</v>
      </c>
      <c r="E176" s="12" t="s">
        <v>1769</v>
      </c>
      <c r="F176" s="11">
        <v>2</v>
      </c>
      <c r="G176" t="str">
        <f t="shared" si="10"/>
        <v>北海道　</v>
      </c>
      <c r="H176" s="1">
        <f>VLOOKUP(M176,評価協作成!$D$3:$F$838,2,FALSE)</f>
        <v>-1.4</v>
      </c>
      <c r="I176" s="1">
        <f>VLOOKUP(M176,評価協作成!$D$3:$F$838,3,FALSE)</f>
        <v>-4.0999999999999996</v>
      </c>
      <c r="M176" s="1" t="str">
        <f t="shared" si="11"/>
        <v>北海道　せたな</v>
      </c>
      <c r="O176" s="1">
        <f t="shared" si="8"/>
        <v>0</v>
      </c>
      <c r="P176" s="1">
        <f t="shared" si="9"/>
        <v>0</v>
      </c>
      <c r="Q176">
        <f>IF(VLOOKUP($B176,'20230120'!$A$3:$G$838,6,FALSE)="","",VLOOKUP($B176,'20230120'!$A$3:$G$838,6,FALSE))</f>
        <v>-1.4</v>
      </c>
      <c r="R176">
        <f>IF(VLOOKUP($B176,'20230120'!$A$3:$G$838,7,FALSE)="","",VLOOKUP($B176,'20230120'!$A$3:$G$838,7,FALSE))</f>
        <v>-4.0999999999999996</v>
      </c>
    </row>
    <row r="177" spans="1:18">
      <c r="A177" s="10">
        <v>171</v>
      </c>
      <c r="B177" s="11">
        <v>214</v>
      </c>
      <c r="C177" t="s">
        <v>410</v>
      </c>
      <c r="D177" s="12" t="s">
        <v>411</v>
      </c>
      <c r="E177" s="12" t="s">
        <v>1816</v>
      </c>
      <c r="F177" s="11">
        <v>2</v>
      </c>
      <c r="G177" t="str">
        <f t="shared" si="10"/>
        <v>岩手県　</v>
      </c>
      <c r="H177" s="1">
        <f>VLOOKUP(M177,評価協作成!$D$3:$F$838,2,FALSE)</f>
        <v>-3.4</v>
      </c>
      <c r="I177" s="1">
        <f>VLOOKUP(M177,評価協作成!$D$3:$F$838,3,FALSE)</f>
        <v>-7.6</v>
      </c>
      <c r="M177" s="1" t="str">
        <f t="shared" si="11"/>
        <v>岩手県　荒屋</v>
      </c>
      <c r="O177" s="1">
        <f t="shared" si="8"/>
        <v>0</v>
      </c>
      <c r="P177" s="1">
        <f t="shared" si="9"/>
        <v>0</v>
      </c>
      <c r="Q177">
        <f>IF(VLOOKUP($B177,'20230120'!$A$3:$G$838,6,FALSE)="","",VLOOKUP($B177,'20230120'!$A$3:$G$838,6,FALSE))</f>
        <v>-3.4</v>
      </c>
      <c r="R177">
        <f>IF(VLOOKUP($B177,'20230120'!$A$3:$G$838,7,FALSE)="","",VLOOKUP($B177,'20230120'!$A$3:$G$838,7,FALSE))</f>
        <v>-7.6</v>
      </c>
    </row>
    <row r="178" spans="1:18">
      <c r="A178" s="10">
        <v>172</v>
      </c>
      <c r="B178" s="11">
        <v>268</v>
      </c>
      <c r="C178" t="s">
        <v>525</v>
      </c>
      <c r="D178" s="12" t="s">
        <v>526</v>
      </c>
      <c r="E178" s="12" t="s">
        <v>1859</v>
      </c>
      <c r="F178" s="11">
        <v>4</v>
      </c>
      <c r="G178" t="str">
        <f t="shared" si="10"/>
        <v>山形県　</v>
      </c>
      <c r="H178" s="1">
        <f>VLOOKUP(M178,評価協作成!$D$3:$F$838,2,FALSE)</f>
        <v>-2.1</v>
      </c>
      <c r="I178" s="1">
        <f>VLOOKUP(M178,評価協作成!$D$3:$F$838,3,FALSE)</f>
        <v>-5.0999999999999996</v>
      </c>
      <c r="M178" s="1" t="str">
        <f t="shared" si="11"/>
        <v>山形県　肘折</v>
      </c>
      <c r="O178" s="1">
        <f t="shared" si="8"/>
        <v>0</v>
      </c>
      <c r="P178" s="1">
        <f t="shared" si="9"/>
        <v>0</v>
      </c>
      <c r="Q178">
        <f>IF(VLOOKUP($B178,'20230120'!$A$3:$G$838,6,FALSE)="","",VLOOKUP($B178,'20230120'!$A$3:$G$838,6,FALSE))</f>
        <v>-2.1</v>
      </c>
      <c r="R178">
        <f>IF(VLOOKUP($B178,'20230120'!$A$3:$G$838,7,FALSE)="","",VLOOKUP($B178,'20230120'!$A$3:$G$838,7,FALSE))</f>
        <v>-5.0999999999999996</v>
      </c>
    </row>
    <row r="179" spans="1:18">
      <c r="A179" s="10">
        <v>173</v>
      </c>
      <c r="B179" s="11">
        <v>337</v>
      </c>
      <c r="C179" t="s">
        <v>639</v>
      </c>
      <c r="D179" s="12" t="s">
        <v>640</v>
      </c>
      <c r="E179" s="12" t="s">
        <v>1923</v>
      </c>
      <c r="F179" s="11">
        <v>4</v>
      </c>
      <c r="G179" t="str">
        <f t="shared" si="10"/>
        <v>群馬県　</v>
      </c>
      <c r="H179" s="1">
        <f>VLOOKUP(M179,評価協作成!$D$3:$F$838,2,FALSE)</f>
        <v>-2.4</v>
      </c>
      <c r="I179" s="1">
        <f>VLOOKUP(M179,評価協作成!$D$3:$F$838,3,FALSE)</f>
        <v>-4.9000000000000004</v>
      </c>
      <c r="M179" s="1" t="str">
        <f t="shared" si="11"/>
        <v>群馬県　藤原</v>
      </c>
      <c r="O179" s="1">
        <f t="shared" si="8"/>
        <v>0</v>
      </c>
      <c r="P179" s="1">
        <f t="shared" si="9"/>
        <v>0</v>
      </c>
      <c r="Q179">
        <f>IF(VLOOKUP($B179,'20230120'!$A$3:$G$838,6,FALSE)="","",VLOOKUP($B179,'20230120'!$A$3:$G$838,6,FALSE))</f>
        <v>-2.4</v>
      </c>
      <c r="R179">
        <f>IF(VLOOKUP($B179,'20230120'!$A$3:$G$838,7,FALSE)="","",VLOOKUP($B179,'20230120'!$A$3:$G$838,7,FALSE))</f>
        <v>-4.9000000000000004</v>
      </c>
    </row>
    <row r="180" spans="1:18">
      <c r="A180" s="10">
        <v>174</v>
      </c>
      <c r="B180" s="11">
        <v>110</v>
      </c>
      <c r="C180" t="s">
        <v>288</v>
      </c>
      <c r="D180" s="12" t="s">
        <v>289</v>
      </c>
      <c r="E180" s="12" t="s">
        <v>1729</v>
      </c>
      <c r="F180" s="11">
        <v>2</v>
      </c>
      <c r="G180" t="str">
        <f t="shared" si="10"/>
        <v>北海道　</v>
      </c>
      <c r="H180" s="1">
        <f>VLOOKUP(M180,評価協作成!$D$3:$F$838,2,FALSE)</f>
        <v>-4.3</v>
      </c>
      <c r="I180" s="1">
        <f>VLOOKUP(M180,評価協作成!$D$3:$F$838,3,FALSE)</f>
        <v>-9.6999999999999993</v>
      </c>
      <c r="M180" s="1" t="str">
        <f t="shared" si="11"/>
        <v>北海道　釧路</v>
      </c>
      <c r="O180" s="1">
        <f t="shared" si="8"/>
        <v>0</v>
      </c>
      <c r="P180" s="1">
        <f t="shared" si="9"/>
        <v>0</v>
      </c>
      <c r="Q180">
        <f>IF(VLOOKUP($B180,'20230120'!$A$3:$G$838,6,FALSE)="","",VLOOKUP($B180,'20230120'!$A$3:$G$838,6,FALSE))</f>
        <v>-4.3</v>
      </c>
      <c r="R180">
        <f>IF(VLOOKUP($B180,'20230120'!$A$3:$G$838,7,FALSE)="","",VLOOKUP($B180,'20230120'!$A$3:$G$838,7,FALSE))</f>
        <v>-9.6999999999999993</v>
      </c>
    </row>
    <row r="181" spans="1:18">
      <c r="A181" s="10">
        <v>175</v>
      </c>
      <c r="B181" s="11">
        <v>208</v>
      </c>
      <c r="C181" t="s">
        <v>362</v>
      </c>
      <c r="D181" s="12" t="s">
        <v>363</v>
      </c>
      <c r="E181" s="12" t="s">
        <v>1810</v>
      </c>
      <c r="F181" s="11">
        <v>3</v>
      </c>
      <c r="G181" t="str">
        <f t="shared" si="10"/>
        <v>秋田県　</v>
      </c>
      <c r="H181" s="1">
        <f>VLOOKUP(M181,評価協作成!$D$3:$F$838,2,FALSE)</f>
        <v>-2.1</v>
      </c>
      <c r="I181" s="1">
        <f>VLOOKUP(M181,評価協作成!$D$3:$F$838,3,FALSE)</f>
        <v>-4.8</v>
      </c>
      <c r="M181" s="1" t="str">
        <f t="shared" si="11"/>
        <v>秋田県　湯の岱</v>
      </c>
      <c r="O181" s="1">
        <f t="shared" si="8"/>
        <v>0</v>
      </c>
      <c r="P181" s="1">
        <f t="shared" si="9"/>
        <v>0</v>
      </c>
      <c r="Q181">
        <f>IF(VLOOKUP($B181,'20230120'!$A$3:$G$838,6,FALSE)="","",VLOOKUP($B181,'20230120'!$A$3:$G$838,6,FALSE))</f>
        <v>-2.1</v>
      </c>
      <c r="R181">
        <f>IF(VLOOKUP($B181,'20230120'!$A$3:$G$838,7,FALSE)="","",VLOOKUP($B181,'20230120'!$A$3:$G$838,7,FALSE))</f>
        <v>-4.8</v>
      </c>
    </row>
    <row r="182" spans="1:18">
      <c r="A182" s="10">
        <v>176</v>
      </c>
      <c r="B182" s="11">
        <v>299</v>
      </c>
      <c r="C182" t="s">
        <v>557</v>
      </c>
      <c r="D182" s="12" t="s">
        <v>558</v>
      </c>
      <c r="E182" s="12" t="s">
        <v>1887</v>
      </c>
      <c r="F182" s="11">
        <v>4</v>
      </c>
      <c r="G182" t="str">
        <f t="shared" si="10"/>
        <v>福島県　</v>
      </c>
      <c r="H182" s="1">
        <f>VLOOKUP(M182,評価協作成!$D$3:$F$838,2,FALSE)</f>
        <v>-2.4</v>
      </c>
      <c r="I182" s="1">
        <f>VLOOKUP(M182,評価協作成!$D$3:$F$838,3,FALSE)</f>
        <v>-5.0999999999999996</v>
      </c>
      <c r="M182" s="1" t="str">
        <f t="shared" si="11"/>
        <v>福島県　湯本</v>
      </c>
      <c r="O182" s="1">
        <f t="shared" si="8"/>
        <v>0</v>
      </c>
      <c r="P182" s="1">
        <f t="shared" si="9"/>
        <v>0</v>
      </c>
      <c r="Q182">
        <f>IF(VLOOKUP($B182,'20230120'!$A$3:$G$838,6,FALSE)="","",VLOOKUP($B182,'20230120'!$A$3:$G$838,6,FALSE))</f>
        <v>-2.4</v>
      </c>
      <c r="R182">
        <f>IF(VLOOKUP($B182,'20230120'!$A$3:$G$838,7,FALSE)="","",VLOOKUP($B182,'20230120'!$A$3:$G$838,7,FALSE))</f>
        <v>-5.0999999999999996</v>
      </c>
    </row>
    <row r="183" spans="1:18">
      <c r="A183" s="10">
        <v>177</v>
      </c>
      <c r="B183" s="11">
        <v>326</v>
      </c>
      <c r="C183" t="s">
        <v>615</v>
      </c>
      <c r="D183" s="12" t="s">
        <v>616</v>
      </c>
      <c r="E183" s="12" t="s">
        <v>1912</v>
      </c>
      <c r="F183" s="11">
        <v>2</v>
      </c>
      <c r="G183" t="str">
        <f t="shared" si="10"/>
        <v>栃木県　</v>
      </c>
      <c r="H183" s="1">
        <f>VLOOKUP(M183,評価協作成!$D$3:$F$838,2,FALSE)</f>
        <v>-4.4000000000000004</v>
      </c>
      <c r="I183" s="1">
        <f>VLOOKUP(M183,評価協作成!$D$3:$F$838,3,FALSE)</f>
        <v>-9.6</v>
      </c>
      <c r="M183" s="1" t="str">
        <f t="shared" si="11"/>
        <v>栃木県　土呂部</v>
      </c>
      <c r="O183" s="1">
        <f t="shared" si="8"/>
        <v>0</v>
      </c>
      <c r="P183" s="1">
        <f t="shared" si="9"/>
        <v>0</v>
      </c>
      <c r="Q183">
        <f>IF(VLOOKUP($B183,'20230120'!$A$3:$G$838,6,FALSE)="","",VLOOKUP($B183,'20230120'!$A$3:$G$838,6,FALSE))</f>
        <v>-4.4000000000000004</v>
      </c>
      <c r="R183">
        <f>IF(VLOOKUP($B183,'20230120'!$A$3:$G$838,7,FALSE)="","",VLOOKUP($B183,'20230120'!$A$3:$G$838,7,FALSE))</f>
        <v>-9.6</v>
      </c>
    </row>
    <row r="184" spans="1:18">
      <c r="A184" s="10">
        <v>178</v>
      </c>
      <c r="B184" s="11">
        <v>195</v>
      </c>
      <c r="C184" t="s">
        <v>364</v>
      </c>
      <c r="D184" s="12" t="s">
        <v>365</v>
      </c>
      <c r="E184" s="12" t="s">
        <v>1796</v>
      </c>
      <c r="F184" s="11">
        <v>3</v>
      </c>
      <c r="G184" t="str">
        <f t="shared" si="10"/>
        <v>秋田県　</v>
      </c>
      <c r="H184" s="1">
        <f>VLOOKUP(M184,評価協作成!$D$3:$F$838,2,FALSE)</f>
        <v>-1.5</v>
      </c>
      <c r="I184" s="1">
        <f>VLOOKUP(M184,評価協作成!$D$3:$F$838,3,FALSE)</f>
        <v>-4.9000000000000004</v>
      </c>
      <c r="M184" s="1" t="str">
        <f t="shared" si="11"/>
        <v>秋田県　阿仁合</v>
      </c>
      <c r="O184" s="1">
        <f t="shared" si="8"/>
        <v>0</v>
      </c>
      <c r="P184" s="1">
        <f t="shared" si="9"/>
        <v>0</v>
      </c>
      <c r="Q184">
        <f>IF(VLOOKUP($B184,'20230120'!$A$3:$G$838,6,FALSE)="","",VLOOKUP($B184,'20230120'!$A$3:$G$838,6,FALSE))</f>
        <v>-1.5</v>
      </c>
      <c r="R184">
        <f>IF(VLOOKUP($B184,'20230120'!$A$3:$G$838,7,FALSE)="","",VLOOKUP($B184,'20230120'!$A$3:$G$838,7,FALSE))</f>
        <v>-4.9000000000000004</v>
      </c>
    </row>
    <row r="185" spans="1:18">
      <c r="A185" s="10">
        <v>179</v>
      </c>
      <c r="B185" s="11">
        <v>189</v>
      </c>
      <c r="C185" t="s">
        <v>1533</v>
      </c>
      <c r="D185" s="12" t="s">
        <v>1574</v>
      </c>
      <c r="E185" s="12" t="s">
        <v>1798</v>
      </c>
      <c r="F185" s="11">
        <v>3</v>
      </c>
      <c r="G185" t="str">
        <f t="shared" si="10"/>
        <v>秋田県　</v>
      </c>
      <c r="H185" s="1">
        <f>VLOOKUP(M185,評価協作成!$D$3:$F$838,2,FALSE)</f>
        <v>-3</v>
      </c>
      <c r="I185" s="1">
        <f>VLOOKUP(M185,評価協作成!$D$3:$F$838,3,FALSE)</f>
        <v>-7.5</v>
      </c>
      <c r="M185" s="1" t="str">
        <f t="shared" si="11"/>
        <v>秋田県　鹿角</v>
      </c>
      <c r="O185" s="1">
        <f t="shared" si="8"/>
        <v>0</v>
      </c>
      <c r="P185" s="1">
        <f t="shared" si="9"/>
        <v>0</v>
      </c>
      <c r="Q185">
        <f>H185</f>
        <v>-3</v>
      </c>
      <c r="R185">
        <f>I185</f>
        <v>-7.5</v>
      </c>
    </row>
    <row r="186" spans="1:18">
      <c r="A186" s="10">
        <v>180</v>
      </c>
      <c r="B186" s="11">
        <v>148</v>
      </c>
      <c r="C186" t="s">
        <v>290</v>
      </c>
      <c r="D186" s="12" t="s">
        <v>291</v>
      </c>
      <c r="E186" s="12" t="s">
        <v>1761</v>
      </c>
      <c r="F186" s="11">
        <v>2</v>
      </c>
      <c r="G186" t="str">
        <f t="shared" si="10"/>
        <v>北海道　</v>
      </c>
      <c r="H186" s="1">
        <f>VLOOKUP(M186,評価協作成!$D$3:$F$838,2,FALSE)</f>
        <v>-2</v>
      </c>
      <c r="I186" s="1">
        <f>VLOOKUP(M186,評価協作成!$D$3:$F$838,3,FALSE)</f>
        <v>-4.0999999999999996</v>
      </c>
      <c r="M186" s="1" t="str">
        <f t="shared" si="11"/>
        <v>北海道　えりも岬</v>
      </c>
      <c r="O186" s="1">
        <f t="shared" si="8"/>
        <v>0</v>
      </c>
      <c r="P186" s="1">
        <f t="shared" si="9"/>
        <v>0</v>
      </c>
      <c r="Q186">
        <f>IF(VLOOKUP($B186,'20230120'!$A$3:$G$838,6,FALSE)="","",VLOOKUP($B186,'20230120'!$A$3:$G$838,6,FALSE))</f>
        <v>-2</v>
      </c>
      <c r="R186">
        <f>IF(VLOOKUP($B186,'20230120'!$A$3:$G$838,7,FALSE)="","",VLOOKUP($B186,'20230120'!$A$3:$G$838,7,FALSE))</f>
        <v>-4.0999999999999996</v>
      </c>
    </row>
    <row r="187" spans="1:18">
      <c r="A187" s="10">
        <v>181</v>
      </c>
      <c r="B187" s="11">
        <v>155</v>
      </c>
      <c r="C187" t="s">
        <v>292</v>
      </c>
      <c r="D187" s="12" t="s">
        <v>293</v>
      </c>
      <c r="E187" s="12" t="s">
        <v>1767</v>
      </c>
      <c r="F187" s="11">
        <v>2</v>
      </c>
      <c r="G187" t="str">
        <f t="shared" si="10"/>
        <v>北海道　</v>
      </c>
      <c r="H187" s="1">
        <f>VLOOKUP(M187,評価協作成!$D$3:$F$838,2,FALSE)</f>
        <v>-2.2999999999999998</v>
      </c>
      <c r="I187" s="1">
        <f>VLOOKUP(M187,評価協作成!$D$3:$F$838,3,FALSE)</f>
        <v>-5.5</v>
      </c>
      <c r="M187" s="1" t="str">
        <f t="shared" si="11"/>
        <v>北海道　木古内</v>
      </c>
      <c r="O187" s="1">
        <f t="shared" si="8"/>
        <v>0</v>
      </c>
      <c r="P187" s="1">
        <f t="shared" si="9"/>
        <v>0</v>
      </c>
      <c r="Q187">
        <f>IF(VLOOKUP($B187,'20230120'!$A$3:$G$838,6,FALSE)="","",VLOOKUP($B187,'20230120'!$A$3:$G$838,6,FALSE))</f>
        <v>-2.2999999999999998</v>
      </c>
      <c r="R187">
        <f>IF(VLOOKUP($B187,'20230120'!$A$3:$G$838,7,FALSE)="","",VLOOKUP($B187,'20230120'!$A$3:$G$838,7,FALSE))</f>
        <v>-5.5</v>
      </c>
    </row>
    <row r="188" spans="1:18">
      <c r="A188" s="10">
        <v>182</v>
      </c>
      <c r="B188" s="11">
        <v>160</v>
      </c>
      <c r="C188" t="s">
        <v>302</v>
      </c>
      <c r="D188" s="12" t="s">
        <v>303</v>
      </c>
      <c r="E188" s="12" t="s">
        <v>1772</v>
      </c>
      <c r="F188" s="11">
        <v>3</v>
      </c>
      <c r="G188" t="str">
        <f t="shared" si="10"/>
        <v>北海道　</v>
      </c>
      <c r="H188" s="1">
        <f>VLOOKUP(M188,評価協作成!$D$3:$F$838,2,FALSE)</f>
        <v>-2.2999999999999998</v>
      </c>
      <c r="I188" s="1">
        <f>VLOOKUP(M188,評価協作成!$D$3:$F$838,3,FALSE)</f>
        <v>-4.8</v>
      </c>
      <c r="M188" s="1" t="str">
        <f t="shared" si="11"/>
        <v>北海道　熊石</v>
      </c>
      <c r="O188" s="1">
        <f t="shared" si="8"/>
        <v>0</v>
      </c>
      <c r="P188" s="1">
        <f t="shared" si="9"/>
        <v>0</v>
      </c>
      <c r="Q188">
        <f>IF(VLOOKUP($B188,'20230120'!$A$3:$G$838,6,FALSE)="","",VLOOKUP($B188,'20230120'!$A$3:$G$838,6,FALSE))</f>
        <v>-2.2999999999999998</v>
      </c>
      <c r="R188">
        <f>IF(VLOOKUP($B188,'20230120'!$A$3:$G$838,7,FALSE)="","",VLOOKUP($B188,'20230120'!$A$3:$G$838,7,FALSE))</f>
        <v>-4.8</v>
      </c>
    </row>
    <row r="189" spans="1:18">
      <c r="A189" s="10">
        <v>183</v>
      </c>
      <c r="B189" s="11">
        <v>242</v>
      </c>
      <c r="C189" t="s">
        <v>469</v>
      </c>
      <c r="D189" s="12" t="s">
        <v>470</v>
      </c>
      <c r="E189" s="14" t="s">
        <v>2406</v>
      </c>
      <c r="F189" s="11">
        <v>4</v>
      </c>
      <c r="G189" t="str">
        <f t="shared" si="10"/>
        <v>宮城県　</v>
      </c>
      <c r="H189" s="1">
        <f>VLOOKUP(M189,評価協作成!$D$3:$F$838,2,FALSE)</f>
        <v>-2.8</v>
      </c>
      <c r="I189" s="1">
        <f>VLOOKUP(M189,評価協作成!$D$3:$F$838,3,FALSE)</f>
        <v>-5.5</v>
      </c>
      <c r="M189" s="1" t="str">
        <f t="shared" si="11"/>
        <v>宮城県　駒ノ湯</v>
      </c>
      <c r="O189" s="1">
        <f t="shared" si="8"/>
        <v>0</v>
      </c>
      <c r="P189" s="1">
        <f t="shared" si="9"/>
        <v>0</v>
      </c>
      <c r="Q189">
        <f>IF(VLOOKUP($B189,'20230120'!$A$3:$G$838,6,FALSE)="","",VLOOKUP($B189,'20230120'!$A$3:$G$838,6,FALSE))</f>
        <v>-2.8</v>
      </c>
      <c r="R189">
        <f>IF(VLOOKUP($B189,'20230120'!$A$3:$G$838,7,FALSE)="","",VLOOKUP($B189,'20230120'!$A$3:$G$838,7,FALSE))</f>
        <v>-5.5</v>
      </c>
    </row>
    <row r="190" spans="1:18">
      <c r="A190" s="10">
        <v>184</v>
      </c>
      <c r="B190" s="11">
        <v>188</v>
      </c>
      <c r="C190" t="s">
        <v>366</v>
      </c>
      <c r="D190" s="12" t="s">
        <v>367</v>
      </c>
      <c r="E190" s="12" t="s">
        <v>1797</v>
      </c>
      <c r="F190" s="11">
        <v>3</v>
      </c>
      <c r="G190" t="str">
        <f t="shared" si="10"/>
        <v>秋田県　</v>
      </c>
      <c r="H190" s="1">
        <f>VLOOKUP(M190,評価協作成!$D$3:$F$838,2,FALSE)</f>
        <v>-2.2999999999999998</v>
      </c>
      <c r="I190" s="1">
        <f>VLOOKUP(M190,評価協作成!$D$3:$F$838,3,FALSE)</f>
        <v>-6</v>
      </c>
      <c r="M190" s="1" t="str">
        <f t="shared" si="11"/>
        <v>秋田県　大館</v>
      </c>
      <c r="O190" s="1">
        <f t="shared" si="8"/>
        <v>0</v>
      </c>
      <c r="P190" s="1">
        <f t="shared" si="9"/>
        <v>0</v>
      </c>
      <c r="Q190">
        <f>IF(VLOOKUP($B190,'20230120'!$A$3:$G$838,6,FALSE)="","",VLOOKUP($B190,'20230120'!$A$3:$G$838,6,FALSE))</f>
        <v>-2.2999999999999998</v>
      </c>
      <c r="R190">
        <f>IF(VLOOKUP($B190,'20230120'!$A$3:$G$838,7,FALSE)="","",VLOOKUP($B190,'20230120'!$A$3:$G$838,7,FALSE))</f>
        <v>-6</v>
      </c>
    </row>
    <row r="191" spans="1:18">
      <c r="A191" s="10">
        <v>185</v>
      </c>
      <c r="B191" s="11">
        <v>212</v>
      </c>
      <c r="C191" t="s">
        <v>416</v>
      </c>
      <c r="D191" s="12" t="s">
        <v>417</v>
      </c>
      <c r="E191" s="12" t="s">
        <v>1814</v>
      </c>
      <c r="F191" s="11">
        <v>3</v>
      </c>
      <c r="G191" t="str">
        <f t="shared" si="10"/>
        <v>岩手県　</v>
      </c>
      <c r="H191" s="1">
        <f>VLOOKUP(M191,評価協作成!$D$3:$F$838,2,FALSE)</f>
        <v>-2.7</v>
      </c>
      <c r="I191" s="1">
        <f>VLOOKUP(M191,評価協作成!$D$3:$F$838,3,FALSE)</f>
        <v>-6.8</v>
      </c>
      <c r="M191" s="1" t="str">
        <f t="shared" si="11"/>
        <v>岩手県　山形</v>
      </c>
      <c r="O191" s="1">
        <f t="shared" si="8"/>
        <v>0</v>
      </c>
      <c r="P191" s="1">
        <f t="shared" si="9"/>
        <v>0</v>
      </c>
      <c r="Q191">
        <f>IF(VLOOKUP($B191,'20230120'!$A$3:$G$838,6,FALSE)="","",VLOOKUP($B191,'20230120'!$A$3:$G$838,6,FALSE))</f>
        <v>-2.7</v>
      </c>
      <c r="R191">
        <f>IF(VLOOKUP($B191,'20230120'!$A$3:$G$838,7,FALSE)="","",VLOOKUP($B191,'20230120'!$A$3:$G$838,7,FALSE))</f>
        <v>-6.8</v>
      </c>
    </row>
    <row r="192" spans="1:18">
      <c r="A192" s="10">
        <v>186</v>
      </c>
      <c r="B192" s="11">
        <v>144</v>
      </c>
      <c r="C192" t="s">
        <v>294</v>
      </c>
      <c r="D192" s="12" t="s">
        <v>295</v>
      </c>
      <c r="E192" s="12" t="s">
        <v>1759</v>
      </c>
      <c r="F192" s="11">
        <v>2</v>
      </c>
      <c r="G192" t="str">
        <f t="shared" si="10"/>
        <v>北海道　</v>
      </c>
      <c r="H192" s="1">
        <f>VLOOKUP(M192,評価協作成!$D$3:$F$838,2,FALSE)</f>
        <v>-3.1</v>
      </c>
      <c r="I192" s="1">
        <f>VLOOKUP(M192,評価協作成!$D$3:$F$838,3,FALSE)</f>
        <v>-7.6</v>
      </c>
      <c r="J192" s="3"/>
      <c r="M192" s="1" t="str">
        <f t="shared" si="11"/>
        <v>北海道　静内</v>
      </c>
      <c r="O192" s="1">
        <f t="shared" si="8"/>
        <v>0</v>
      </c>
      <c r="P192" s="1">
        <f t="shared" si="9"/>
        <v>0</v>
      </c>
      <c r="Q192">
        <f>IF(VLOOKUP($B192,'20230120'!$A$3:$G$838,6,FALSE)="","",VLOOKUP($B192,'20230120'!$A$3:$G$838,6,FALSE))</f>
        <v>-3.1</v>
      </c>
      <c r="R192">
        <f>IF(VLOOKUP($B192,'20230120'!$A$3:$G$838,7,FALSE)="","",VLOOKUP($B192,'20230120'!$A$3:$G$838,7,FALSE))</f>
        <v>-7.6</v>
      </c>
    </row>
    <row r="193" spans="1:18">
      <c r="A193" s="10">
        <v>187</v>
      </c>
      <c r="B193" s="11">
        <v>199</v>
      </c>
      <c r="C193" t="s">
        <v>368</v>
      </c>
      <c r="D193" s="12" t="s">
        <v>369</v>
      </c>
      <c r="E193" s="12" t="s">
        <v>1804</v>
      </c>
      <c r="F193" s="11">
        <v>3</v>
      </c>
      <c r="G193" t="str">
        <f t="shared" si="10"/>
        <v>秋田県　</v>
      </c>
      <c r="H193" s="1">
        <f>VLOOKUP(M193,評価協作成!$D$3:$F$838,2,FALSE)</f>
        <v>-2.6</v>
      </c>
      <c r="I193" s="1">
        <f>VLOOKUP(M193,評価協作成!$D$3:$F$838,3,FALSE)</f>
        <v>-5.4</v>
      </c>
      <c r="M193" s="1" t="str">
        <f t="shared" si="11"/>
        <v>秋田県　田沢湖</v>
      </c>
      <c r="O193" s="1">
        <f t="shared" si="8"/>
        <v>0.10000000000000009</v>
      </c>
      <c r="P193" s="1">
        <f t="shared" si="9"/>
        <v>0</v>
      </c>
      <c r="Q193">
        <f>IF(VLOOKUP($B193,'20230120'!$A$3:$G$838,6,FALSE)="","",VLOOKUP($B193,'20230120'!$A$3:$G$838,6,FALSE))</f>
        <v>-2.5</v>
      </c>
      <c r="R193">
        <f>IF(VLOOKUP($B193,'20230120'!$A$3:$G$838,7,FALSE)="","",VLOOKUP($B193,'20230120'!$A$3:$G$838,7,FALSE))</f>
        <v>-5.4</v>
      </c>
    </row>
    <row r="194" spans="1:18">
      <c r="A194" s="10">
        <v>188</v>
      </c>
      <c r="B194" s="11">
        <v>404</v>
      </c>
      <c r="C194" t="s">
        <v>755</v>
      </c>
      <c r="D194" s="12" t="s">
        <v>756</v>
      </c>
      <c r="E194" s="12" t="s">
        <v>1986</v>
      </c>
      <c r="F194" s="11">
        <v>4</v>
      </c>
      <c r="G194" t="str">
        <f t="shared" si="10"/>
        <v>長野県　</v>
      </c>
      <c r="H194" s="1">
        <f>VLOOKUP(M194,評価協作成!$D$3:$F$838,2,FALSE)</f>
        <v>-3.6</v>
      </c>
      <c r="I194" s="1">
        <f>VLOOKUP(M194,評価協作成!$D$3:$F$838,3,FALSE)</f>
        <v>-8.8000000000000007</v>
      </c>
      <c r="M194" s="1" t="str">
        <f t="shared" si="11"/>
        <v>長野県　奈川</v>
      </c>
      <c r="O194" s="1">
        <f t="shared" si="8"/>
        <v>0</v>
      </c>
      <c r="P194" s="1">
        <f t="shared" si="9"/>
        <v>0</v>
      </c>
      <c r="Q194">
        <f>IF(VLOOKUP($B194,'20230120'!$A$3:$G$838,6,FALSE)="","",VLOOKUP($B194,'20230120'!$A$3:$G$838,6,FALSE))</f>
        <v>-3.6</v>
      </c>
      <c r="R194">
        <f>IF(VLOOKUP($B194,'20230120'!$A$3:$G$838,7,FALSE)="","",VLOOKUP($B194,'20230120'!$A$3:$G$838,7,FALSE))</f>
        <v>-8.8000000000000007</v>
      </c>
    </row>
    <row r="195" spans="1:18">
      <c r="A195" s="10">
        <v>189</v>
      </c>
      <c r="B195" s="11">
        <v>218</v>
      </c>
      <c r="C195" t="s">
        <v>418</v>
      </c>
      <c r="D195" s="12" t="s">
        <v>419</v>
      </c>
      <c r="E195" s="12" t="s">
        <v>1820</v>
      </c>
      <c r="F195" s="11">
        <v>3</v>
      </c>
      <c r="G195" t="str">
        <f t="shared" si="10"/>
        <v>岩手県　</v>
      </c>
      <c r="H195" s="1">
        <f>VLOOKUP(M195,評価協作成!$D$3:$F$838,2,FALSE)</f>
        <v>-2.9</v>
      </c>
      <c r="I195" s="1">
        <f>VLOOKUP(M195,評価協作成!$D$3:$F$838,3,FALSE)</f>
        <v>-6.9</v>
      </c>
      <c r="M195" s="1" t="str">
        <f t="shared" si="11"/>
        <v>岩手県　岩手松尾</v>
      </c>
      <c r="O195" s="1">
        <f t="shared" si="8"/>
        <v>0</v>
      </c>
      <c r="P195" s="1">
        <f t="shared" si="9"/>
        <v>0</v>
      </c>
      <c r="Q195">
        <f>IF(VLOOKUP($B195,'20230120'!$A$3:$G$838,6,FALSE)="","",VLOOKUP($B195,'20230120'!$A$3:$G$838,6,FALSE))</f>
        <v>-2.9</v>
      </c>
      <c r="R195">
        <f>IF(VLOOKUP($B195,'20230120'!$A$3:$G$838,7,FALSE)="","",VLOOKUP($B195,'20230120'!$A$3:$G$838,7,FALSE))</f>
        <v>-6.9</v>
      </c>
    </row>
    <row r="196" spans="1:18">
      <c r="A196" s="10">
        <v>190</v>
      </c>
      <c r="B196" s="11">
        <v>302</v>
      </c>
      <c r="C196" t="s">
        <v>545</v>
      </c>
      <c r="D196" s="12" t="s">
        <v>546</v>
      </c>
      <c r="E196" s="12" t="s">
        <v>1890</v>
      </c>
      <c r="F196" s="11">
        <v>3</v>
      </c>
      <c r="G196" t="str">
        <f t="shared" si="10"/>
        <v>福島県　</v>
      </c>
      <c r="H196" s="1">
        <f>VLOOKUP(M196,評価協作成!$D$3:$F$838,2,FALSE)</f>
        <v>-2.1</v>
      </c>
      <c r="I196" s="1">
        <f>VLOOKUP(M196,評価協作成!$D$3:$F$838,3,FALSE)</f>
        <v>-6.3</v>
      </c>
      <c r="M196" s="1" t="str">
        <f t="shared" si="11"/>
        <v>福島県　田島</v>
      </c>
      <c r="O196" s="1">
        <f t="shared" si="8"/>
        <v>0</v>
      </c>
      <c r="P196" s="1">
        <f t="shared" si="9"/>
        <v>0</v>
      </c>
      <c r="Q196">
        <f>IF(VLOOKUP($B196,'20230120'!$A$3:$G$838,6,FALSE)="","",VLOOKUP($B196,'20230120'!$A$3:$G$838,6,FALSE))</f>
        <v>-2.1</v>
      </c>
      <c r="R196">
        <f>IF(VLOOKUP($B196,'20230120'!$A$3:$G$838,7,FALSE)="","",VLOOKUP($B196,'20230120'!$A$3:$G$838,7,FALSE))</f>
        <v>-6.3</v>
      </c>
    </row>
    <row r="197" spans="1:18">
      <c r="A197" s="10">
        <v>191</v>
      </c>
      <c r="B197" s="11">
        <v>152</v>
      </c>
      <c r="C197" t="s">
        <v>1530</v>
      </c>
      <c r="D197" s="12" t="s">
        <v>1570</v>
      </c>
      <c r="E197" s="12" t="s">
        <v>2395</v>
      </c>
      <c r="F197" s="11">
        <v>3</v>
      </c>
      <c r="G197" t="str">
        <f t="shared" si="10"/>
        <v>北海道　</v>
      </c>
      <c r="H197" s="1">
        <f>VLOOKUP(M197,評価協作成!$D$3:$F$838,2,FALSE)</f>
        <v>-2.5</v>
      </c>
      <c r="I197" s="1">
        <f>VLOOKUP(M197,評価協作成!$D$3:$F$838,3,FALSE)</f>
        <v>-5.5</v>
      </c>
      <c r="M197" s="1" t="str">
        <f t="shared" si="11"/>
        <v>北海道　川汲</v>
      </c>
      <c r="O197" s="1">
        <f t="shared" si="8"/>
        <v>0</v>
      </c>
      <c r="P197" s="1">
        <f t="shared" si="9"/>
        <v>0</v>
      </c>
      <c r="Q197">
        <f>IF(VLOOKUP($B197,'20230120'!$A$3:$G$838,6,FALSE)="","",VLOOKUP($B197,'20230120'!$A$3:$G$838,6,FALSE))</f>
        <v>-2.5</v>
      </c>
      <c r="R197">
        <f>IF(VLOOKUP($B197,'20230120'!$A$3:$G$838,7,FALSE)="","",VLOOKUP($B197,'20230120'!$A$3:$G$838,7,FALSE))</f>
        <v>-5.5</v>
      </c>
    </row>
    <row r="198" spans="1:18">
      <c r="A198" s="10">
        <v>192</v>
      </c>
      <c r="B198" s="11">
        <v>392</v>
      </c>
      <c r="C198" t="s">
        <v>733</v>
      </c>
      <c r="D198" s="12" t="s">
        <v>734</v>
      </c>
      <c r="E198" s="12" t="s">
        <v>1977</v>
      </c>
      <c r="F198" s="11">
        <v>3</v>
      </c>
      <c r="G198" t="str">
        <f t="shared" si="10"/>
        <v>長野県　</v>
      </c>
      <c r="H198" s="1">
        <f>VLOOKUP(M198,評価協作成!$D$3:$F$838,2,FALSE)</f>
        <v>-3</v>
      </c>
      <c r="I198" s="1">
        <f>VLOOKUP(M198,評価協作成!$D$3:$F$838,3,FALSE)</f>
        <v>-7.1</v>
      </c>
      <c r="M198" s="1" t="str">
        <f t="shared" si="11"/>
        <v>長野県　白馬</v>
      </c>
      <c r="O198" s="1">
        <f t="shared" si="8"/>
        <v>0</v>
      </c>
      <c r="P198" s="1">
        <f t="shared" si="9"/>
        <v>0</v>
      </c>
      <c r="Q198">
        <f>IF(VLOOKUP($B198,'20230120'!$A$3:$G$838,6,FALSE)="","",VLOOKUP($B198,'20230120'!$A$3:$G$838,6,FALSE))</f>
        <v>-3</v>
      </c>
      <c r="R198">
        <f>IF(VLOOKUP($B198,'20230120'!$A$3:$G$838,7,FALSE)="","",VLOOKUP($B198,'20230120'!$A$3:$G$838,7,FALSE))</f>
        <v>-7.1</v>
      </c>
    </row>
    <row r="199" spans="1:18">
      <c r="A199" s="10">
        <v>193</v>
      </c>
      <c r="B199" s="11">
        <v>169</v>
      </c>
      <c r="C199" t="s">
        <v>320</v>
      </c>
      <c r="D199" s="12" t="s">
        <v>321</v>
      </c>
      <c r="E199" s="12" t="s">
        <v>1781</v>
      </c>
      <c r="F199" s="11">
        <v>3</v>
      </c>
      <c r="G199" t="str">
        <f t="shared" si="10"/>
        <v>青森県　</v>
      </c>
      <c r="H199" s="1">
        <f>VLOOKUP(M199,評価協作成!$D$3:$F$838,2,FALSE)</f>
        <v>-1.5</v>
      </c>
      <c r="I199" s="1">
        <f>VLOOKUP(M199,評価協作成!$D$3:$F$838,3,FALSE)</f>
        <v>-5.3</v>
      </c>
      <c r="M199" s="1" t="str">
        <f t="shared" si="11"/>
        <v>青森県　蟹田</v>
      </c>
      <c r="O199" s="1">
        <f t="shared" ref="O199:O262" si="12">Q199-H199</f>
        <v>0</v>
      </c>
      <c r="P199" s="1">
        <f t="shared" ref="P199:P262" si="13">R199-I199</f>
        <v>0</v>
      </c>
      <c r="Q199">
        <f>IF(VLOOKUP($B199,'20230120'!$A$3:$G$838,6,FALSE)="","",VLOOKUP($B199,'20230120'!$A$3:$G$838,6,FALSE))</f>
        <v>-1.5</v>
      </c>
      <c r="R199">
        <f>IF(VLOOKUP($B199,'20230120'!$A$3:$G$838,7,FALSE)="","",VLOOKUP($B199,'20230120'!$A$3:$G$838,7,FALSE))</f>
        <v>-5.3</v>
      </c>
    </row>
    <row r="200" spans="1:18">
      <c r="A200" s="10">
        <v>194</v>
      </c>
      <c r="B200" s="11">
        <v>298</v>
      </c>
      <c r="C200" t="s">
        <v>541</v>
      </c>
      <c r="D200" s="12" t="s">
        <v>542</v>
      </c>
      <c r="E200" s="12" t="s">
        <v>1886</v>
      </c>
      <c r="F200" s="11">
        <v>2</v>
      </c>
      <c r="G200" t="str">
        <f t="shared" ref="G200:G263" si="14">LEFT(E200,4)</f>
        <v>福島県　</v>
      </c>
      <c r="H200" s="1">
        <f>VLOOKUP(M200,評価協作成!$D$3:$F$838,2,FALSE)</f>
        <v>-2.2000000000000002</v>
      </c>
      <c r="I200" s="1">
        <f>VLOOKUP(M200,評価協作成!$D$3:$F$838,3,FALSE)</f>
        <v>-4.5999999999999996</v>
      </c>
      <c r="M200" s="1" t="str">
        <f t="shared" ref="M200:M263" si="15">G200&amp;C200</f>
        <v>福島県　南郷</v>
      </c>
      <c r="O200" s="1">
        <f t="shared" si="12"/>
        <v>0</v>
      </c>
      <c r="P200" s="1">
        <f t="shared" si="13"/>
        <v>0</v>
      </c>
      <c r="Q200">
        <f>IF(VLOOKUP($B200,'20230120'!$A$3:$G$838,6,FALSE)="","",VLOOKUP($B200,'20230120'!$A$3:$G$838,6,FALSE))</f>
        <v>-2.2000000000000002</v>
      </c>
      <c r="R200">
        <f>IF(VLOOKUP($B200,'20230120'!$A$3:$G$838,7,FALSE)="","",VLOOKUP($B200,'20230120'!$A$3:$G$838,7,FALSE))</f>
        <v>-4.5999999999999996</v>
      </c>
    </row>
    <row r="201" spans="1:18">
      <c r="A201" s="10">
        <v>195</v>
      </c>
      <c r="B201" s="11">
        <v>46</v>
      </c>
      <c r="C201" t="s">
        <v>296</v>
      </c>
      <c r="D201" s="12" t="s">
        <v>297</v>
      </c>
      <c r="E201" s="12" t="s">
        <v>1674</v>
      </c>
      <c r="F201" s="11">
        <v>2</v>
      </c>
      <c r="G201" t="str">
        <f t="shared" si="14"/>
        <v>北海道　</v>
      </c>
      <c r="H201" s="1">
        <f>VLOOKUP(M201,評価協作成!$D$3:$F$838,2,FALSE)</f>
        <v>-2.7</v>
      </c>
      <c r="I201" s="1">
        <f>VLOOKUP(M201,評価協作成!$D$3:$F$838,3,FALSE)</f>
        <v>-5.7</v>
      </c>
      <c r="M201" s="1" t="str">
        <f t="shared" si="15"/>
        <v>北海道　札幌</v>
      </c>
      <c r="O201" s="1">
        <f t="shared" si="12"/>
        <v>0</v>
      </c>
      <c r="P201" s="1">
        <f t="shared" si="13"/>
        <v>0</v>
      </c>
      <c r="Q201">
        <f>IF(VLOOKUP($B201,'20230120'!$A$3:$G$838,6,FALSE)="","",VLOOKUP($B201,'20230120'!$A$3:$G$838,6,FALSE))</f>
        <v>-2.7</v>
      </c>
      <c r="R201">
        <f>IF(VLOOKUP($B201,'20230120'!$A$3:$G$838,7,FALSE)="","",VLOOKUP($B201,'20230120'!$A$3:$G$838,7,FALSE))</f>
        <v>-5.7</v>
      </c>
    </row>
    <row r="202" spans="1:18">
      <c r="A202" s="10">
        <v>196</v>
      </c>
      <c r="B202" s="11">
        <v>295</v>
      </c>
      <c r="C202" t="s">
        <v>547</v>
      </c>
      <c r="D202" s="12" t="s">
        <v>548</v>
      </c>
      <c r="E202" s="12" t="s">
        <v>1883</v>
      </c>
      <c r="F202" s="11">
        <v>3</v>
      </c>
      <c r="G202" t="str">
        <f t="shared" si="14"/>
        <v>福島県　</v>
      </c>
      <c r="H202" s="1">
        <f>VLOOKUP(M202,評価協作成!$D$3:$F$838,2,FALSE)</f>
        <v>-1.1000000000000001</v>
      </c>
      <c r="I202" s="1">
        <f>VLOOKUP(M202,評価協作成!$D$3:$F$838,3,FALSE)</f>
        <v>-3.3</v>
      </c>
      <c r="M202" s="1" t="str">
        <f t="shared" si="15"/>
        <v>福島県　只見</v>
      </c>
      <c r="O202" s="1">
        <f t="shared" si="12"/>
        <v>0</v>
      </c>
      <c r="P202" s="1">
        <f t="shared" si="13"/>
        <v>0</v>
      </c>
      <c r="Q202">
        <f>IF(VLOOKUP($B202,'20230120'!$A$3:$G$838,6,FALSE)="","",VLOOKUP($B202,'20230120'!$A$3:$G$838,6,FALSE))</f>
        <v>-1.1000000000000001</v>
      </c>
      <c r="R202">
        <f>IF(VLOOKUP($B202,'20230120'!$A$3:$G$838,7,FALSE)="","",VLOOKUP($B202,'20230120'!$A$3:$G$838,7,FALSE))</f>
        <v>-3.3</v>
      </c>
    </row>
    <row r="203" spans="1:18">
      <c r="A203" s="10">
        <v>197</v>
      </c>
      <c r="B203" s="11">
        <v>223</v>
      </c>
      <c r="C203" t="s">
        <v>420</v>
      </c>
      <c r="D203" s="12" t="s">
        <v>421</v>
      </c>
      <c r="E203" s="12" t="s">
        <v>1823</v>
      </c>
      <c r="F203" s="11">
        <v>3</v>
      </c>
      <c r="G203" t="str">
        <f t="shared" si="14"/>
        <v>岩手県　</v>
      </c>
      <c r="H203" s="1">
        <f>VLOOKUP(M203,評価協作成!$D$3:$F$838,2,FALSE)</f>
        <v>-2.8</v>
      </c>
      <c r="I203" s="1">
        <f>VLOOKUP(M203,評価協作成!$D$3:$F$838,3,FALSE)</f>
        <v>-7.5</v>
      </c>
      <c r="M203" s="1" t="str">
        <f t="shared" si="15"/>
        <v>岩手県　雫石</v>
      </c>
      <c r="O203" s="1">
        <f t="shared" si="12"/>
        <v>0</v>
      </c>
      <c r="P203" s="1">
        <f t="shared" si="13"/>
        <v>0</v>
      </c>
      <c r="Q203">
        <f>IF(VLOOKUP($B203,'20230120'!$A$3:$G$838,6,FALSE)="","",VLOOKUP($B203,'20230120'!$A$3:$G$838,6,FALSE))</f>
        <v>-2.8</v>
      </c>
      <c r="R203">
        <f>IF(VLOOKUP($B203,'20230120'!$A$3:$G$838,7,FALSE)="","",VLOOKUP($B203,'20230120'!$A$3:$G$838,7,FALSE))</f>
        <v>-7.5</v>
      </c>
    </row>
    <row r="204" spans="1:18">
      <c r="A204" s="10">
        <v>198</v>
      </c>
      <c r="B204" s="11">
        <v>262</v>
      </c>
      <c r="C204" t="s">
        <v>505</v>
      </c>
      <c r="D204" s="12" t="s">
        <v>506</v>
      </c>
      <c r="E204" s="12" t="s">
        <v>1853</v>
      </c>
      <c r="F204" s="11">
        <v>3</v>
      </c>
      <c r="G204" t="str">
        <f t="shared" si="14"/>
        <v>山形県　</v>
      </c>
      <c r="H204" s="1">
        <f>VLOOKUP(M204,評価協作成!$D$3:$F$838,2,FALSE)</f>
        <v>-0.9</v>
      </c>
      <c r="I204" s="1">
        <f>VLOOKUP(M204,評価協作成!$D$3:$F$838,3,FALSE)</f>
        <v>-3.4</v>
      </c>
      <c r="M204" s="1" t="str">
        <f t="shared" si="15"/>
        <v>山形県　差首鍋</v>
      </c>
      <c r="O204" s="1">
        <f t="shared" si="12"/>
        <v>0</v>
      </c>
      <c r="P204" s="1">
        <f t="shared" si="13"/>
        <v>0</v>
      </c>
      <c r="Q204">
        <f>IF(VLOOKUP($B204,'20230120'!$A$3:$G$838,6,FALSE)="","",VLOOKUP($B204,'20230120'!$A$3:$G$838,6,FALSE))</f>
        <v>-0.9</v>
      </c>
      <c r="R204">
        <f>IF(VLOOKUP($B204,'20230120'!$A$3:$G$838,7,FALSE)="","",VLOOKUP($B204,'20230120'!$A$3:$G$838,7,FALSE))</f>
        <v>-3.4</v>
      </c>
    </row>
    <row r="205" spans="1:18">
      <c r="A205" s="10">
        <v>199</v>
      </c>
      <c r="B205" s="11">
        <v>459</v>
      </c>
      <c r="C205" t="s">
        <v>844</v>
      </c>
      <c r="D205" s="12" t="s">
        <v>845</v>
      </c>
      <c r="E205" s="12" t="s">
        <v>2039</v>
      </c>
      <c r="F205" s="11">
        <v>4</v>
      </c>
      <c r="G205" t="str">
        <f t="shared" si="14"/>
        <v>岐阜県　</v>
      </c>
      <c r="H205" s="1">
        <f>VLOOKUP(M205,評価協作成!$D$3:$F$838,2,FALSE)</f>
        <v>-2.5</v>
      </c>
      <c r="I205" s="1">
        <f>VLOOKUP(M205,評価協作成!$D$3:$F$838,3,FALSE)</f>
        <v>-5.9</v>
      </c>
      <c r="M205" s="1" t="str">
        <f t="shared" si="15"/>
        <v>岐阜県　栃尾</v>
      </c>
      <c r="O205" s="1">
        <f t="shared" si="12"/>
        <v>0</v>
      </c>
      <c r="P205" s="1">
        <f t="shared" si="13"/>
        <v>0</v>
      </c>
      <c r="Q205">
        <f>IF(VLOOKUP($B205,'20230120'!$A$3:$G$838,6,FALSE)="","",VLOOKUP($B205,'20230120'!$A$3:$G$838,6,FALSE))</f>
        <v>-2.5</v>
      </c>
      <c r="R205">
        <f>IF(VLOOKUP($B205,'20230120'!$A$3:$G$838,7,FALSE)="","",VLOOKUP($B205,'20230120'!$A$3:$G$838,7,FALSE))</f>
        <v>-5.9</v>
      </c>
    </row>
    <row r="206" spans="1:18">
      <c r="A206" s="10">
        <v>200</v>
      </c>
      <c r="B206" s="11">
        <v>263</v>
      </c>
      <c r="C206" t="s">
        <v>507</v>
      </c>
      <c r="D206" s="12" t="s">
        <v>508</v>
      </c>
      <c r="E206" s="12" t="s">
        <v>1854</v>
      </c>
      <c r="F206" s="11">
        <v>3</v>
      </c>
      <c r="G206" t="str">
        <f t="shared" si="14"/>
        <v>山形県　</v>
      </c>
      <c r="H206" s="1">
        <f>VLOOKUP(M206,評価協作成!$D$3:$F$838,2,FALSE)</f>
        <v>-1.4</v>
      </c>
      <c r="I206" s="1">
        <f>VLOOKUP(M206,評価協作成!$D$3:$F$838,3,FALSE)</f>
        <v>-4</v>
      </c>
      <c r="M206" s="1" t="str">
        <f t="shared" si="15"/>
        <v>山形県　金山</v>
      </c>
      <c r="O206" s="1">
        <f t="shared" si="12"/>
        <v>0</v>
      </c>
      <c r="P206" s="1">
        <f t="shared" si="13"/>
        <v>0</v>
      </c>
      <c r="Q206">
        <f>IF(VLOOKUP($B206,'20230120'!$A$3:$G$838,6,FALSE)="","",VLOOKUP($B206,'20230120'!$A$3:$G$838,6,FALSE))</f>
        <v>-1.4</v>
      </c>
      <c r="R206">
        <f>IF(VLOOKUP($B206,'20230120'!$A$3:$G$838,7,FALSE)="","",VLOOKUP($B206,'20230120'!$A$3:$G$838,7,FALSE))</f>
        <v>-4</v>
      </c>
    </row>
    <row r="207" spans="1:18">
      <c r="A207" s="10">
        <v>201</v>
      </c>
      <c r="B207" s="11">
        <v>172</v>
      </c>
      <c r="C207" t="s">
        <v>322</v>
      </c>
      <c r="D207" s="12" t="s">
        <v>323</v>
      </c>
      <c r="E207" s="12" t="s">
        <v>1783</v>
      </c>
      <c r="F207" s="11">
        <v>3</v>
      </c>
      <c r="G207" t="str">
        <f t="shared" si="14"/>
        <v>青森県　</v>
      </c>
      <c r="H207" s="1">
        <f>VLOOKUP(M207,評価協作成!$D$3:$F$838,2,FALSE)</f>
        <v>-1.6</v>
      </c>
      <c r="I207" s="1">
        <f>VLOOKUP(M207,評価協作成!$D$3:$F$838,3,FALSE)</f>
        <v>-4.7</v>
      </c>
      <c r="M207" s="1" t="str">
        <f t="shared" si="15"/>
        <v>青森県　野辺地</v>
      </c>
      <c r="O207" s="1">
        <f t="shared" si="12"/>
        <v>0</v>
      </c>
      <c r="P207" s="1">
        <f t="shared" si="13"/>
        <v>0</v>
      </c>
      <c r="Q207">
        <f>IF(VLOOKUP($B207,'20230120'!$A$3:$G$838,6,FALSE)="","",VLOOKUP($B207,'20230120'!$A$3:$G$838,6,FALSE))</f>
        <v>-1.6</v>
      </c>
      <c r="R207">
        <f>IF(VLOOKUP($B207,'20230120'!$A$3:$G$838,7,FALSE)="","",VLOOKUP($B207,'20230120'!$A$3:$G$838,7,FALSE))</f>
        <v>-4.7</v>
      </c>
    </row>
    <row r="208" spans="1:18">
      <c r="A208" s="10">
        <v>202</v>
      </c>
      <c r="B208" s="11">
        <v>210</v>
      </c>
      <c r="C208" t="s">
        <v>422</v>
      </c>
      <c r="D208" s="12" t="s">
        <v>423</v>
      </c>
      <c r="E208" s="12" t="s">
        <v>1812</v>
      </c>
      <c r="F208" s="11">
        <v>3</v>
      </c>
      <c r="G208" t="str">
        <f t="shared" si="14"/>
        <v>岩手県　</v>
      </c>
      <c r="H208" s="1">
        <f>VLOOKUP(M208,評価協作成!$D$3:$F$838,2,FALSE)</f>
        <v>-2.6</v>
      </c>
      <c r="I208" s="1">
        <f>VLOOKUP(M208,評価協作成!$D$3:$F$838,3,FALSE)</f>
        <v>-7.1</v>
      </c>
      <c r="M208" s="1" t="str">
        <f t="shared" si="15"/>
        <v>岩手県　軽米</v>
      </c>
      <c r="O208" s="1">
        <f t="shared" si="12"/>
        <v>0</v>
      </c>
      <c r="P208" s="1">
        <f t="shared" si="13"/>
        <v>0</v>
      </c>
      <c r="Q208">
        <f>IF(VLOOKUP($B208,'20230120'!$A$3:$G$838,6,FALSE)="","",VLOOKUP($B208,'20230120'!$A$3:$G$838,6,FALSE))</f>
        <v>-2.6</v>
      </c>
      <c r="R208">
        <f>IF(VLOOKUP($B208,'20230120'!$A$3:$G$838,7,FALSE)="","",VLOOKUP($B208,'20230120'!$A$3:$G$838,7,FALSE))</f>
        <v>-7.1</v>
      </c>
    </row>
    <row r="209" spans="1:18">
      <c r="A209" s="10">
        <v>203</v>
      </c>
      <c r="B209" s="11">
        <v>278</v>
      </c>
      <c r="C209" t="s">
        <v>509</v>
      </c>
      <c r="D209" s="12" t="s">
        <v>510</v>
      </c>
      <c r="E209" s="12" t="s">
        <v>1868</v>
      </c>
      <c r="F209" s="11">
        <v>3</v>
      </c>
      <c r="G209" t="str">
        <f t="shared" si="14"/>
        <v>山形県　</v>
      </c>
      <c r="H209" s="1">
        <f>VLOOKUP(M209,評価協作成!$D$3:$F$838,2,FALSE)</f>
        <v>-1.5</v>
      </c>
      <c r="I209" s="1">
        <f>VLOOKUP(M209,評価協作成!$D$3:$F$838,3,FALSE)</f>
        <v>-4.0999999999999996</v>
      </c>
      <c r="M209" s="1" t="str">
        <f t="shared" si="15"/>
        <v>山形県　高峰</v>
      </c>
      <c r="O209" s="1">
        <f t="shared" si="12"/>
        <v>0</v>
      </c>
      <c r="P209" s="1">
        <f t="shared" si="13"/>
        <v>0</v>
      </c>
      <c r="Q209">
        <f>IF(VLOOKUP($B209,'20230120'!$A$3:$G$838,6,FALSE)="","",VLOOKUP($B209,'20230120'!$A$3:$G$838,6,FALSE))</f>
        <v>-1.5</v>
      </c>
      <c r="R209">
        <f>IF(VLOOKUP($B209,'20230120'!$A$3:$G$838,7,FALSE)="","",VLOOKUP($B209,'20230120'!$A$3:$G$838,7,FALSE))</f>
        <v>-4.0999999999999996</v>
      </c>
    </row>
    <row r="210" spans="1:18">
      <c r="A210" s="10">
        <v>204</v>
      </c>
      <c r="B210" s="11">
        <v>147</v>
      </c>
      <c r="C210" t="s">
        <v>298</v>
      </c>
      <c r="D210" s="12" t="s">
        <v>299</v>
      </c>
      <c r="E210" s="12" t="s">
        <v>1760</v>
      </c>
      <c r="F210" s="11">
        <v>2</v>
      </c>
      <c r="G210" t="str">
        <f t="shared" si="14"/>
        <v>北海道　</v>
      </c>
      <c r="H210" s="1">
        <f>VLOOKUP(M210,評価協作成!$D$3:$F$838,2,FALSE)</f>
        <v>-2.5</v>
      </c>
      <c r="I210" s="1">
        <f>VLOOKUP(M210,評価協作成!$D$3:$F$838,3,FALSE)</f>
        <v>-5.8</v>
      </c>
      <c r="M210" s="1" t="str">
        <f t="shared" si="15"/>
        <v>北海道　浦河</v>
      </c>
      <c r="O210" s="1">
        <f t="shared" si="12"/>
        <v>0</v>
      </c>
      <c r="P210" s="1">
        <f t="shared" si="13"/>
        <v>0</v>
      </c>
      <c r="Q210">
        <f>IF(VLOOKUP($B210,'20230120'!$A$3:$G$838,6,FALSE)="","",VLOOKUP($B210,'20230120'!$A$3:$G$838,6,FALSE))</f>
        <v>-2.5</v>
      </c>
      <c r="R210">
        <f>IF(VLOOKUP($B210,'20230120'!$A$3:$G$838,7,FALSE)="","",VLOOKUP($B210,'20230120'!$A$3:$G$838,7,FALSE))</f>
        <v>-5.8</v>
      </c>
    </row>
    <row r="211" spans="1:18">
      <c r="A211" s="10">
        <v>205</v>
      </c>
      <c r="B211" s="11">
        <v>197</v>
      </c>
      <c r="C211" t="s">
        <v>380</v>
      </c>
      <c r="D211" s="12" t="s">
        <v>381</v>
      </c>
      <c r="E211" s="12" t="s">
        <v>1802</v>
      </c>
      <c r="F211" s="11">
        <v>4</v>
      </c>
      <c r="G211" t="str">
        <f t="shared" si="14"/>
        <v>秋田県　</v>
      </c>
      <c r="H211" s="1">
        <f>VLOOKUP(M211,評価協作成!$D$3:$F$838,2,FALSE)</f>
        <v>-1.4</v>
      </c>
      <c r="I211" s="1">
        <f>VLOOKUP(M211,評価協作成!$D$3:$F$838,3,FALSE)</f>
        <v>-4.3</v>
      </c>
      <c r="M211" s="1" t="str">
        <f t="shared" si="15"/>
        <v>秋田県　岩見三内</v>
      </c>
      <c r="O211" s="1">
        <f t="shared" si="12"/>
        <v>0</v>
      </c>
      <c r="P211" s="1">
        <f t="shared" si="13"/>
        <v>0</v>
      </c>
      <c r="Q211">
        <f>IF(VLOOKUP($B211,'20230120'!$A$3:$G$838,6,FALSE)="","",VLOOKUP($B211,'20230120'!$A$3:$G$838,6,FALSE))</f>
        <v>-1.4</v>
      </c>
      <c r="R211">
        <f>IF(VLOOKUP($B211,'20230120'!$A$3:$G$838,7,FALSE)="","",VLOOKUP($B211,'20230120'!$A$3:$G$838,7,FALSE))</f>
        <v>-4.3</v>
      </c>
    </row>
    <row r="212" spans="1:18">
      <c r="A212" s="10">
        <v>206</v>
      </c>
      <c r="B212" s="11">
        <v>140</v>
      </c>
      <c r="C212" t="s">
        <v>304</v>
      </c>
      <c r="D212" s="12" t="s">
        <v>305</v>
      </c>
      <c r="E212" s="12" t="s">
        <v>1756</v>
      </c>
      <c r="F212" s="11">
        <v>3</v>
      </c>
      <c r="G212" t="str">
        <f t="shared" si="14"/>
        <v>北海道　</v>
      </c>
      <c r="H212" s="1">
        <f>VLOOKUP(M212,評価協作成!$D$3:$F$838,2,FALSE)</f>
        <v>-2.1</v>
      </c>
      <c r="I212" s="1">
        <f>VLOOKUP(M212,評価協作成!$D$3:$F$838,3,FALSE)</f>
        <v>-4.5</v>
      </c>
      <c r="M212" s="1" t="str">
        <f t="shared" si="15"/>
        <v>北海道　室蘭</v>
      </c>
      <c r="O212" s="1">
        <f t="shared" si="12"/>
        <v>0</v>
      </c>
      <c r="P212" s="1">
        <f t="shared" si="13"/>
        <v>0</v>
      </c>
      <c r="Q212">
        <f>IF(VLOOKUP($B212,'20230120'!$A$3:$G$838,6,FALSE)="","",VLOOKUP($B212,'20230120'!$A$3:$G$838,6,FALSE))</f>
        <v>-2.1</v>
      </c>
      <c r="R212">
        <f>IF(VLOOKUP($B212,'20230120'!$A$3:$G$838,7,FALSE)="","",VLOOKUP($B212,'20230120'!$A$3:$G$838,7,FALSE))</f>
        <v>-4.5</v>
      </c>
    </row>
    <row r="213" spans="1:18">
      <c r="A213" s="10">
        <v>207</v>
      </c>
      <c r="B213" s="11">
        <v>390</v>
      </c>
      <c r="C213" t="s">
        <v>729</v>
      </c>
      <c r="D213" s="12" t="s">
        <v>730</v>
      </c>
      <c r="E213" s="12" t="s">
        <v>1975</v>
      </c>
      <c r="F213" s="11">
        <v>3</v>
      </c>
      <c r="G213" t="str">
        <f t="shared" si="14"/>
        <v>長野県　</v>
      </c>
      <c r="H213" s="1">
        <f>VLOOKUP(M213,評価協作成!$D$3:$F$838,2,FALSE)</f>
        <v>-2.7</v>
      </c>
      <c r="I213" s="1">
        <f>VLOOKUP(M213,評価協作成!$D$3:$F$838,3,FALSE)</f>
        <v>-6.9</v>
      </c>
      <c r="M213" s="1" t="str">
        <f t="shared" si="15"/>
        <v>長野県　信濃町</v>
      </c>
      <c r="O213" s="1">
        <f t="shared" si="12"/>
        <v>0</v>
      </c>
      <c r="P213" s="1">
        <f t="shared" si="13"/>
        <v>0</v>
      </c>
      <c r="Q213">
        <f>IF(VLOOKUP($B213,'20230120'!$A$3:$G$838,6,FALSE)="","",VLOOKUP($B213,'20230120'!$A$3:$G$838,6,FALSE))</f>
        <v>-2.7</v>
      </c>
      <c r="R213">
        <f>IF(VLOOKUP($B213,'20230120'!$A$3:$G$838,7,FALSE)="","",VLOOKUP($B213,'20230120'!$A$3:$G$838,7,FALSE))</f>
        <v>-6.9</v>
      </c>
    </row>
    <row r="214" spans="1:18">
      <c r="A214" s="10">
        <v>208</v>
      </c>
      <c r="B214" s="11">
        <v>456</v>
      </c>
      <c r="C214" t="s">
        <v>840</v>
      </c>
      <c r="D214" s="12" t="s">
        <v>453</v>
      </c>
      <c r="E214" s="12" t="s">
        <v>2037</v>
      </c>
      <c r="F214" s="11">
        <v>3</v>
      </c>
      <c r="G214" t="str">
        <f t="shared" si="14"/>
        <v>岐阜県　</v>
      </c>
      <c r="H214" s="1">
        <f>VLOOKUP(M214,評価協作成!$D$3:$F$838,2,FALSE)</f>
        <v>-1.9</v>
      </c>
      <c r="I214" s="1">
        <f>VLOOKUP(M214,評価協作成!$D$3:$F$838,3,FALSE)</f>
        <v>-4.7</v>
      </c>
      <c r="M214" s="1" t="str">
        <f t="shared" si="15"/>
        <v>岐阜県　河合</v>
      </c>
      <c r="O214" s="1">
        <f t="shared" si="12"/>
        <v>0</v>
      </c>
      <c r="P214" s="1">
        <f t="shared" si="13"/>
        <v>0</v>
      </c>
      <c r="Q214">
        <f>IF(VLOOKUP($B214,'20230120'!$A$3:$G$838,6,FALSE)="","",VLOOKUP($B214,'20230120'!$A$3:$G$838,6,FALSE))</f>
        <v>-1.9</v>
      </c>
      <c r="R214">
        <f>IF(VLOOKUP($B214,'20230120'!$A$3:$G$838,7,FALSE)="","",VLOOKUP($B214,'20230120'!$A$3:$G$838,7,FALSE))</f>
        <v>-4.7</v>
      </c>
    </row>
    <row r="215" spans="1:18">
      <c r="A215" s="10">
        <v>209</v>
      </c>
      <c r="B215" s="11">
        <v>200</v>
      </c>
      <c r="C215" t="s">
        <v>382</v>
      </c>
      <c r="D215" s="12" t="s">
        <v>383</v>
      </c>
      <c r="E215" s="13" t="s">
        <v>1802</v>
      </c>
      <c r="F215" s="11">
        <v>4</v>
      </c>
      <c r="G215" t="str">
        <f t="shared" si="14"/>
        <v>秋田県　</v>
      </c>
      <c r="H215" s="1">
        <f>VLOOKUP(M215,評価協作成!$D$3:$F$838,2,FALSE)</f>
        <v>-0.8</v>
      </c>
      <c r="I215" s="1">
        <f>VLOOKUP(M215,評価協作成!$D$3:$F$838,3,FALSE)</f>
        <v>-3.1</v>
      </c>
      <c r="M215" s="1" t="str">
        <f t="shared" si="15"/>
        <v>秋田県　大正寺</v>
      </c>
      <c r="O215" s="1">
        <f t="shared" si="12"/>
        <v>0</v>
      </c>
      <c r="P215" s="1">
        <f t="shared" si="13"/>
        <v>0</v>
      </c>
      <c r="Q215">
        <f>IF(VLOOKUP($B215,'20230120'!$A$3:$G$838,6,FALSE)="","",VLOOKUP($B215,'20230120'!$A$3:$G$838,6,FALSE))</f>
        <v>-0.8</v>
      </c>
      <c r="R215">
        <f>IF(VLOOKUP($B215,'20230120'!$A$3:$G$838,7,FALSE)="","",VLOOKUP($B215,'20230120'!$A$3:$G$838,7,FALSE))</f>
        <v>-3.1</v>
      </c>
    </row>
    <row r="216" spans="1:18">
      <c r="A216" s="10">
        <v>210</v>
      </c>
      <c r="B216" s="11">
        <v>166</v>
      </c>
      <c r="C216" t="s">
        <v>324</v>
      </c>
      <c r="D216" s="12" t="s">
        <v>325</v>
      </c>
      <c r="E216" s="12" t="s">
        <v>1778</v>
      </c>
      <c r="F216" s="11">
        <v>3</v>
      </c>
      <c r="G216" t="str">
        <f t="shared" si="14"/>
        <v>青森県　</v>
      </c>
      <c r="H216" s="1">
        <f>VLOOKUP(M216,評価協作成!$D$3:$F$838,2,FALSE)</f>
        <v>-1.1000000000000001</v>
      </c>
      <c r="I216" s="1">
        <f>VLOOKUP(M216,評価協作成!$D$3:$F$838,3,FALSE)</f>
        <v>-3.6</v>
      </c>
      <c r="M216" s="1" t="str">
        <f t="shared" si="15"/>
        <v>青森県　今別</v>
      </c>
      <c r="O216" s="1">
        <f t="shared" si="12"/>
        <v>0</v>
      </c>
      <c r="P216" s="1">
        <f t="shared" si="13"/>
        <v>0</v>
      </c>
      <c r="Q216">
        <f>IF(VLOOKUP($B216,'20230120'!$A$3:$G$838,6,FALSE)="","",VLOOKUP($B216,'20230120'!$A$3:$G$838,6,FALSE))</f>
        <v>-1.1000000000000001</v>
      </c>
      <c r="R216">
        <f>IF(VLOOKUP($B216,'20230120'!$A$3:$G$838,7,FALSE)="","",VLOOKUP($B216,'20230120'!$A$3:$G$838,7,FALSE))</f>
        <v>-3.6</v>
      </c>
    </row>
    <row r="217" spans="1:18">
      <c r="A217" s="10">
        <v>211</v>
      </c>
      <c r="B217" s="11">
        <v>291</v>
      </c>
      <c r="C217" t="s">
        <v>507</v>
      </c>
      <c r="D217" s="12" t="s">
        <v>508</v>
      </c>
      <c r="E217" s="12" t="s">
        <v>1879</v>
      </c>
      <c r="F217" s="11">
        <v>3</v>
      </c>
      <c r="G217" t="str">
        <f t="shared" si="14"/>
        <v>福島県　</v>
      </c>
      <c r="H217" s="1">
        <f>VLOOKUP(M217,評価協作成!$D$3:$F$838,2,FALSE)</f>
        <v>-0.9</v>
      </c>
      <c r="I217" s="1">
        <f>VLOOKUP(M217,評価協作成!$D$3:$F$838,3,FALSE)</f>
        <v>-2.8</v>
      </c>
      <c r="M217" s="1" t="str">
        <f t="shared" si="15"/>
        <v>福島県　金山</v>
      </c>
      <c r="O217" s="1">
        <f t="shared" si="12"/>
        <v>-9.9999999999999978E-2</v>
      </c>
      <c r="P217" s="1">
        <f t="shared" si="13"/>
        <v>0</v>
      </c>
      <c r="Q217">
        <f>IF(VLOOKUP($B217,'20230120'!$A$3:$G$838,6,FALSE)="","",VLOOKUP($B217,'20230120'!$A$3:$G$838,6,FALSE))</f>
        <v>-1</v>
      </c>
      <c r="R217">
        <f>IF(VLOOKUP($B217,'20230120'!$A$3:$G$838,7,FALSE)="","",VLOOKUP($B217,'20230120'!$A$3:$G$838,7,FALSE))</f>
        <v>-2.8</v>
      </c>
    </row>
    <row r="218" spans="1:18">
      <c r="A218" s="10">
        <v>212</v>
      </c>
      <c r="B218" s="11">
        <v>154</v>
      </c>
      <c r="C218" t="s">
        <v>306</v>
      </c>
      <c r="D218" s="12" t="s">
        <v>307</v>
      </c>
      <c r="E218" s="12" t="s">
        <v>1766</v>
      </c>
      <c r="F218" s="11">
        <v>3</v>
      </c>
      <c r="G218" t="str">
        <f t="shared" si="14"/>
        <v>北海道　</v>
      </c>
      <c r="H218" s="1">
        <f>VLOOKUP(M218,評価協作成!$D$3:$F$838,2,FALSE)</f>
        <v>-2.7</v>
      </c>
      <c r="I218" s="1">
        <f>VLOOKUP(M218,評価協作成!$D$3:$F$838,3,FALSE)</f>
        <v>-6.4</v>
      </c>
      <c r="M218" s="1" t="str">
        <f t="shared" si="15"/>
        <v>北海道　函館</v>
      </c>
      <c r="O218" s="1">
        <f t="shared" si="12"/>
        <v>0</v>
      </c>
      <c r="P218" s="1">
        <f t="shared" si="13"/>
        <v>0</v>
      </c>
      <c r="Q218">
        <f>IF(VLOOKUP($B218,'20230120'!$A$3:$G$838,6,FALSE)="","",VLOOKUP($B218,'20230120'!$A$3:$G$838,6,FALSE))</f>
        <v>-2.7</v>
      </c>
      <c r="R218">
        <f>IF(VLOOKUP($B218,'20230120'!$A$3:$G$838,7,FALSE)="","",VLOOKUP($B218,'20230120'!$A$3:$G$838,7,FALSE))</f>
        <v>-6.4</v>
      </c>
    </row>
    <row r="219" spans="1:18">
      <c r="A219" s="10">
        <v>213</v>
      </c>
      <c r="B219" s="11">
        <v>203</v>
      </c>
      <c r="C219" t="s">
        <v>384</v>
      </c>
      <c r="D219" s="12" t="s">
        <v>385</v>
      </c>
      <c r="E219" s="12" t="s">
        <v>1806</v>
      </c>
      <c r="F219" s="11">
        <v>4</v>
      </c>
      <c r="G219" t="str">
        <f t="shared" si="14"/>
        <v>秋田県　</v>
      </c>
      <c r="H219" s="1">
        <f>VLOOKUP(M219,評価協作成!$D$3:$F$838,2,FALSE)</f>
        <v>-0.8</v>
      </c>
      <c r="I219" s="1">
        <f>VLOOKUP(M219,評価協作成!$D$3:$F$838,3,FALSE)</f>
        <v>-3.9</v>
      </c>
      <c r="M219" s="1" t="str">
        <f t="shared" si="15"/>
        <v>秋田県　東由利</v>
      </c>
      <c r="O219" s="1">
        <f t="shared" si="12"/>
        <v>0</v>
      </c>
      <c r="P219" s="1">
        <f t="shared" si="13"/>
        <v>0</v>
      </c>
      <c r="Q219">
        <f>IF(VLOOKUP($B219,'20230120'!$A$3:$G$838,6,FALSE)="","",VLOOKUP($B219,'20230120'!$A$3:$G$838,6,FALSE))</f>
        <v>-0.8</v>
      </c>
      <c r="R219">
        <f>IF(VLOOKUP($B219,'20230120'!$A$3:$G$838,7,FALSE)="","",VLOOKUP($B219,'20230120'!$A$3:$G$838,7,FALSE))</f>
        <v>-3.9</v>
      </c>
    </row>
    <row r="220" spans="1:18">
      <c r="A220" s="10">
        <v>214</v>
      </c>
      <c r="B220" s="11">
        <v>164</v>
      </c>
      <c r="C220" t="s">
        <v>326</v>
      </c>
      <c r="D220" s="12" t="s">
        <v>327</v>
      </c>
      <c r="E220" s="12" t="s">
        <v>1776</v>
      </c>
      <c r="F220" s="11">
        <v>3</v>
      </c>
      <c r="G220" t="str">
        <f t="shared" si="14"/>
        <v>青森県　</v>
      </c>
      <c r="H220" s="1">
        <f>VLOOKUP(M220,評価協作成!$D$3:$F$838,2,FALSE)</f>
        <v>-1.2</v>
      </c>
      <c r="I220" s="1">
        <f>VLOOKUP(M220,評価協作成!$D$3:$F$838,3,FALSE)</f>
        <v>-4.9000000000000004</v>
      </c>
      <c r="M220" s="1" t="str">
        <f t="shared" si="15"/>
        <v>青森県　むつ</v>
      </c>
      <c r="O220" s="1">
        <f t="shared" si="12"/>
        <v>0</v>
      </c>
      <c r="P220" s="1">
        <f t="shared" si="13"/>
        <v>0</v>
      </c>
      <c r="Q220">
        <f>IF(VLOOKUP($B220,'20230120'!$A$3:$G$838,6,FALSE)="","",VLOOKUP($B220,'20230120'!$A$3:$G$838,6,FALSE))</f>
        <v>-1.2</v>
      </c>
      <c r="R220">
        <f>IF(VLOOKUP($B220,'20230120'!$A$3:$G$838,7,FALSE)="","",VLOOKUP($B220,'20230120'!$A$3:$G$838,7,FALSE))</f>
        <v>-4.9000000000000004</v>
      </c>
    </row>
    <row r="221" spans="1:18">
      <c r="A221" s="10">
        <v>215</v>
      </c>
      <c r="B221" s="11">
        <v>230</v>
      </c>
      <c r="C221" t="s">
        <v>424</v>
      </c>
      <c r="D221" s="12" t="s">
        <v>425</v>
      </c>
      <c r="E221" s="12" t="s">
        <v>1828</v>
      </c>
      <c r="F221" s="11">
        <v>3</v>
      </c>
      <c r="G221" t="str">
        <f t="shared" si="14"/>
        <v>岩手県　</v>
      </c>
      <c r="H221" s="1">
        <f>VLOOKUP(M221,評価協作成!$D$3:$F$838,2,FALSE)</f>
        <v>-2.1</v>
      </c>
      <c r="I221" s="1">
        <f>VLOOKUP(M221,評価協作成!$D$3:$F$838,3,FALSE)</f>
        <v>-5.6</v>
      </c>
      <c r="M221" s="1" t="str">
        <f t="shared" si="15"/>
        <v>岩手県　大迫</v>
      </c>
      <c r="O221" s="1">
        <f t="shared" si="12"/>
        <v>0</v>
      </c>
      <c r="P221" s="1">
        <f t="shared" si="13"/>
        <v>0</v>
      </c>
      <c r="Q221">
        <f>IF(VLOOKUP($B221,'20230120'!$A$3:$G$838,6,FALSE)="","",VLOOKUP($B221,'20230120'!$A$3:$G$838,6,FALSE))</f>
        <v>-2.1</v>
      </c>
      <c r="R221">
        <f>IF(VLOOKUP($B221,'20230120'!$A$3:$G$838,7,FALSE)="","",VLOOKUP($B221,'20230120'!$A$3:$G$838,7,FALSE))</f>
        <v>-5.6</v>
      </c>
    </row>
    <row r="222" spans="1:18">
      <c r="A222" s="10">
        <v>216</v>
      </c>
      <c r="B222" s="11">
        <v>170</v>
      </c>
      <c r="C222" t="s">
        <v>328</v>
      </c>
      <c r="D222" s="12" t="s">
        <v>329</v>
      </c>
      <c r="E222" s="12" t="s">
        <v>1780</v>
      </c>
      <c r="F222" s="11">
        <v>3</v>
      </c>
      <c r="G222" t="str">
        <f t="shared" si="14"/>
        <v>青森県　</v>
      </c>
      <c r="H222" s="1">
        <f>VLOOKUP(M222,評価協作成!$D$3:$F$838,2,FALSE)</f>
        <v>-1.2</v>
      </c>
      <c r="I222" s="1">
        <f>VLOOKUP(M222,評価協作成!$D$3:$F$838,3,FALSE)</f>
        <v>-4.9000000000000004</v>
      </c>
      <c r="M222" s="1" t="str">
        <f t="shared" si="15"/>
        <v>青森県　五所川原</v>
      </c>
      <c r="O222" s="1">
        <f t="shared" si="12"/>
        <v>0</v>
      </c>
      <c r="P222" s="1">
        <f t="shared" si="13"/>
        <v>0</v>
      </c>
      <c r="Q222">
        <f>IF(VLOOKUP($B222,'20230120'!$A$3:$G$838,6,FALSE)="","",VLOOKUP($B222,'20230120'!$A$3:$G$838,6,FALSE))</f>
        <v>-1.2</v>
      </c>
      <c r="R222">
        <f>IF(VLOOKUP($B222,'20230120'!$A$3:$G$838,7,FALSE)="","",VLOOKUP($B222,'20230120'!$A$3:$G$838,7,FALSE))</f>
        <v>-4.9000000000000004</v>
      </c>
    </row>
    <row r="223" spans="1:18">
      <c r="A223" s="10">
        <v>217</v>
      </c>
      <c r="B223" s="11">
        <v>267</v>
      </c>
      <c r="C223" t="s">
        <v>511</v>
      </c>
      <c r="D223" s="12" t="s">
        <v>512</v>
      </c>
      <c r="E223" s="12" t="s">
        <v>1858</v>
      </c>
      <c r="F223" s="11">
        <v>3</v>
      </c>
      <c r="G223" t="str">
        <f t="shared" si="14"/>
        <v>山形県　</v>
      </c>
      <c r="H223" s="1">
        <f>VLOOKUP(M223,評価協作成!$D$3:$F$838,2,FALSE)</f>
        <v>-1.5</v>
      </c>
      <c r="I223" s="1">
        <f>VLOOKUP(M223,評価協作成!$D$3:$F$838,3,FALSE)</f>
        <v>-4.3</v>
      </c>
      <c r="M223" s="1" t="str">
        <f t="shared" si="15"/>
        <v>山形県　向町</v>
      </c>
      <c r="O223" s="1">
        <f t="shared" si="12"/>
        <v>0</v>
      </c>
      <c r="P223" s="1">
        <f t="shared" si="13"/>
        <v>0</v>
      </c>
      <c r="Q223">
        <f>IF(VLOOKUP($B223,'20230120'!$A$3:$G$838,6,FALSE)="","",VLOOKUP($B223,'20230120'!$A$3:$G$838,6,FALSE))</f>
        <v>-1.5</v>
      </c>
      <c r="R223">
        <f>IF(VLOOKUP($B223,'20230120'!$A$3:$G$838,7,FALSE)="","",VLOOKUP($B223,'20230120'!$A$3:$G$838,7,FALSE))</f>
        <v>-4.3</v>
      </c>
    </row>
    <row r="224" spans="1:18">
      <c r="A224" s="10">
        <v>218</v>
      </c>
      <c r="B224" s="11">
        <v>219</v>
      </c>
      <c r="C224" t="s">
        <v>426</v>
      </c>
      <c r="D224" s="12" t="s">
        <v>427</v>
      </c>
      <c r="E224" s="12" t="s">
        <v>1821</v>
      </c>
      <c r="F224" s="11">
        <v>3</v>
      </c>
      <c r="G224" t="str">
        <f t="shared" si="14"/>
        <v>岩手県　</v>
      </c>
      <c r="H224" s="1">
        <f>VLOOKUP(M224,評価協作成!$D$3:$F$838,2,FALSE)</f>
        <v>-2.7</v>
      </c>
      <c r="I224" s="1">
        <f>VLOOKUP(M224,評価協作成!$D$3:$F$838,3,FALSE)</f>
        <v>-6.7</v>
      </c>
      <c r="M224" s="1" t="str">
        <f t="shared" si="15"/>
        <v>岩手県　好摩</v>
      </c>
      <c r="O224" s="1">
        <f t="shared" si="12"/>
        <v>0</v>
      </c>
      <c r="P224" s="1">
        <f t="shared" si="13"/>
        <v>0</v>
      </c>
      <c r="Q224">
        <f>IF(VLOOKUP($B224,'20230120'!$A$3:$G$838,6,FALSE)="","",VLOOKUP($B224,'20230120'!$A$3:$G$838,6,FALSE))</f>
        <v>-2.7</v>
      </c>
      <c r="R224">
        <f>IF(VLOOKUP($B224,'20230120'!$A$3:$G$838,7,FALSE)="","",VLOOKUP($B224,'20230120'!$A$3:$G$838,7,FALSE))</f>
        <v>-6.7</v>
      </c>
    </row>
    <row r="225" spans="1:18">
      <c r="A225" s="10">
        <v>219</v>
      </c>
      <c r="B225" s="11">
        <v>173</v>
      </c>
      <c r="C225" t="s">
        <v>330</v>
      </c>
      <c r="D225" s="12" t="s">
        <v>331</v>
      </c>
      <c r="E225" s="12" t="s">
        <v>1784</v>
      </c>
      <c r="F225" s="11">
        <v>3</v>
      </c>
      <c r="G225" t="str">
        <f t="shared" si="14"/>
        <v>青森県　</v>
      </c>
      <c r="H225" s="1">
        <f>VLOOKUP(M225,評価協作成!$D$3:$F$838,2,FALSE)</f>
        <v>-1.9</v>
      </c>
      <c r="I225" s="1">
        <f>VLOOKUP(M225,評価協作成!$D$3:$F$838,3,FALSE)</f>
        <v>-4.7</v>
      </c>
      <c r="M225" s="1" t="str">
        <f t="shared" si="15"/>
        <v>青森県　六ケ所</v>
      </c>
      <c r="O225" s="1">
        <f t="shared" si="12"/>
        <v>0</v>
      </c>
      <c r="P225" s="1">
        <f t="shared" si="13"/>
        <v>0</v>
      </c>
      <c r="Q225">
        <f>IF(VLOOKUP($B225,'20230120'!$A$3:$G$838,6,FALSE)="","",VLOOKUP($B225,'20230120'!$A$3:$G$838,6,FALSE))</f>
        <v>-1.9</v>
      </c>
      <c r="R225">
        <f>IF(VLOOKUP($B225,'20230120'!$A$3:$G$838,7,FALSE)="","",VLOOKUP($B225,'20230120'!$A$3:$G$838,7,FALSE))</f>
        <v>-4.7</v>
      </c>
    </row>
    <row r="226" spans="1:18">
      <c r="A226" s="10">
        <v>220</v>
      </c>
      <c r="B226" s="11">
        <v>233</v>
      </c>
      <c r="C226" t="s">
        <v>428</v>
      </c>
      <c r="D226" s="12" t="s">
        <v>429</v>
      </c>
      <c r="E226" s="12" t="s">
        <v>1830</v>
      </c>
      <c r="F226" s="11">
        <v>3</v>
      </c>
      <c r="G226" t="str">
        <f t="shared" si="14"/>
        <v>岩手県　</v>
      </c>
      <c r="H226" s="1">
        <f>VLOOKUP(M226,評価協作成!$D$3:$F$838,2,FALSE)</f>
        <v>-2.2999999999999998</v>
      </c>
      <c r="I226" s="1">
        <f>VLOOKUP(M226,評価協作成!$D$3:$F$838,3,FALSE)</f>
        <v>-6.9</v>
      </c>
      <c r="M226" s="1" t="str">
        <f t="shared" si="15"/>
        <v>岩手県　遠野</v>
      </c>
      <c r="O226" s="1">
        <f t="shared" si="12"/>
        <v>0</v>
      </c>
      <c r="P226" s="1">
        <f t="shared" si="13"/>
        <v>0</v>
      </c>
      <c r="Q226">
        <f>IF(VLOOKUP($B226,'20230120'!$A$3:$G$838,6,FALSE)="","",VLOOKUP($B226,'20230120'!$A$3:$G$838,6,FALSE))</f>
        <v>-2.2999999999999998</v>
      </c>
      <c r="R226">
        <f>IF(VLOOKUP($B226,'20230120'!$A$3:$G$838,7,FALSE)="","",VLOOKUP($B226,'20230120'!$A$3:$G$838,7,FALSE))</f>
        <v>-6.9</v>
      </c>
    </row>
    <row r="227" spans="1:18">
      <c r="A227" s="10">
        <v>221</v>
      </c>
      <c r="B227" s="11">
        <v>211</v>
      </c>
      <c r="C227" t="s">
        <v>430</v>
      </c>
      <c r="D227" s="12" t="s">
        <v>431</v>
      </c>
      <c r="E227" s="12" t="s">
        <v>1813</v>
      </c>
      <c r="F227" s="11">
        <v>3</v>
      </c>
      <c r="G227" t="str">
        <f t="shared" si="14"/>
        <v>岩手県　</v>
      </c>
      <c r="H227" s="1">
        <f>VLOOKUP(M227,評価協作成!$D$3:$F$838,2,FALSE)</f>
        <v>-2.2999999999999998</v>
      </c>
      <c r="I227" s="1">
        <f>VLOOKUP(M227,評価協作成!$D$3:$F$838,3,FALSE)</f>
        <v>-6.5</v>
      </c>
      <c r="M227" s="1" t="str">
        <f t="shared" si="15"/>
        <v>岩手県　二戸</v>
      </c>
      <c r="O227" s="1">
        <f t="shared" si="12"/>
        <v>0</v>
      </c>
      <c r="P227" s="1">
        <f t="shared" si="13"/>
        <v>0</v>
      </c>
      <c r="Q227">
        <f>IF(VLOOKUP($B227,'20230120'!$A$3:$G$838,6,FALSE)="","",VLOOKUP($B227,'20230120'!$A$3:$G$838,6,FALSE))</f>
        <v>-2.2999999999999998</v>
      </c>
      <c r="R227">
        <f>IF(VLOOKUP($B227,'20230120'!$A$3:$G$838,7,FALSE)="","",VLOOKUP($B227,'20230120'!$A$3:$G$838,7,FALSE))</f>
        <v>-6.5</v>
      </c>
    </row>
    <row r="228" spans="1:18">
      <c r="A228" s="10">
        <v>222</v>
      </c>
      <c r="B228" s="11">
        <v>187</v>
      </c>
      <c r="C228" t="s">
        <v>370</v>
      </c>
      <c r="D228" s="12" t="s">
        <v>371</v>
      </c>
      <c r="E228" s="12" t="s">
        <v>1796</v>
      </c>
      <c r="F228" s="11">
        <v>3</v>
      </c>
      <c r="G228" t="str">
        <f t="shared" si="14"/>
        <v>秋田県　</v>
      </c>
      <c r="H228" s="1">
        <f>VLOOKUP(M228,評価協作成!$D$3:$F$838,2,FALSE)</f>
        <v>-1.6</v>
      </c>
      <c r="I228" s="1">
        <f>VLOOKUP(M228,評価協作成!$D$3:$F$838,3,FALSE)</f>
        <v>-5.6</v>
      </c>
      <c r="M228" s="1" t="str">
        <f t="shared" si="15"/>
        <v>秋田県　鷹巣</v>
      </c>
      <c r="O228" s="1">
        <f t="shared" si="12"/>
        <v>0</v>
      </c>
      <c r="P228" s="1">
        <f t="shared" si="13"/>
        <v>0</v>
      </c>
      <c r="Q228">
        <f>IF(VLOOKUP($B228,'20230120'!$A$3:$G$838,6,FALSE)="","",VLOOKUP($B228,'20230120'!$A$3:$G$838,6,FALSE))</f>
        <v>-1.6</v>
      </c>
      <c r="R228">
        <f>IF(VLOOKUP($B228,'20230120'!$A$3:$G$838,7,FALSE)="","",VLOOKUP($B228,'20230120'!$A$3:$G$838,7,FALSE))</f>
        <v>-5.6</v>
      </c>
    </row>
    <row r="229" spans="1:18">
      <c r="A229" s="10">
        <v>223</v>
      </c>
      <c r="B229" s="11">
        <v>400</v>
      </c>
      <c r="C229" t="s">
        <v>747</v>
      </c>
      <c r="D229" s="12" t="s">
        <v>748</v>
      </c>
      <c r="E229" s="12" t="s">
        <v>1985</v>
      </c>
      <c r="F229" s="11">
        <v>2</v>
      </c>
      <c r="G229" t="str">
        <f t="shared" si="14"/>
        <v>長野県　</v>
      </c>
      <c r="H229" s="1">
        <f>VLOOKUP(M229,評価協作成!$D$3:$F$838,2,FALSE)</f>
        <v>-3.6</v>
      </c>
      <c r="I229" s="1">
        <f>VLOOKUP(M229,評価協作成!$D$3:$F$838,3,FALSE)</f>
        <v>-8.6999999999999993</v>
      </c>
      <c r="M229" s="1" t="str">
        <f t="shared" si="15"/>
        <v>長野県　軽井沢</v>
      </c>
      <c r="O229" s="1">
        <f t="shared" si="12"/>
        <v>0</v>
      </c>
      <c r="P229" s="1">
        <f t="shared" si="13"/>
        <v>0</v>
      </c>
      <c r="Q229">
        <f>IF(VLOOKUP($B229,'20230120'!$A$3:$G$838,6,FALSE)="","",VLOOKUP($B229,'20230120'!$A$3:$G$838,6,FALSE))</f>
        <v>-3.6</v>
      </c>
      <c r="R229">
        <f>IF(VLOOKUP($B229,'20230120'!$A$3:$G$838,7,FALSE)="","",VLOOKUP($B229,'20230120'!$A$3:$G$838,7,FALSE))</f>
        <v>-8.6999999999999993</v>
      </c>
    </row>
    <row r="230" spans="1:18">
      <c r="A230" s="10">
        <v>224</v>
      </c>
      <c r="B230" s="11">
        <v>207</v>
      </c>
      <c r="C230" t="s">
        <v>372</v>
      </c>
      <c r="D230" s="12" t="s">
        <v>373</v>
      </c>
      <c r="E230" s="12" t="s">
        <v>1810</v>
      </c>
      <c r="F230" s="11">
        <v>3</v>
      </c>
      <c r="G230" t="str">
        <f t="shared" si="14"/>
        <v>秋田県　</v>
      </c>
      <c r="H230" s="1">
        <f>VLOOKUP(M230,評価協作成!$D$3:$F$838,2,FALSE)</f>
        <v>-1.3</v>
      </c>
      <c r="I230" s="1">
        <f>VLOOKUP(M230,評価協作成!$D$3:$F$838,3,FALSE)</f>
        <v>-4.3</v>
      </c>
      <c r="M230" s="1" t="str">
        <f t="shared" si="15"/>
        <v>秋田県　湯沢</v>
      </c>
      <c r="O230" s="1">
        <f t="shared" si="12"/>
        <v>0</v>
      </c>
      <c r="P230" s="1">
        <f t="shared" si="13"/>
        <v>0</v>
      </c>
      <c r="Q230">
        <f>IF(VLOOKUP($B230,'20230120'!$A$3:$G$838,6,FALSE)="","",VLOOKUP($B230,'20230120'!$A$3:$G$838,6,FALSE))</f>
        <v>-1.3</v>
      </c>
      <c r="R230">
        <f>IF(VLOOKUP($B230,'20230120'!$A$3:$G$838,7,FALSE)="","",VLOOKUP($B230,'20230120'!$A$3:$G$838,7,FALSE))</f>
        <v>-4.3</v>
      </c>
    </row>
    <row r="231" spans="1:18">
      <c r="A231" s="10">
        <v>225</v>
      </c>
      <c r="B231" s="11">
        <v>165</v>
      </c>
      <c r="C231" t="s">
        <v>332</v>
      </c>
      <c r="D231" s="12" t="s">
        <v>333</v>
      </c>
      <c r="E231" s="12" t="s">
        <v>1777</v>
      </c>
      <c r="F231" s="11">
        <v>3</v>
      </c>
      <c r="G231" t="str">
        <f t="shared" si="14"/>
        <v>青森県　</v>
      </c>
      <c r="H231" s="1">
        <f>VLOOKUP(M231,評価協作成!$D$3:$F$838,2,FALSE)</f>
        <v>-1.4</v>
      </c>
      <c r="I231" s="1">
        <f>VLOOKUP(M231,評価協作成!$D$3:$F$838,3,FALSE)</f>
        <v>-4.9000000000000004</v>
      </c>
      <c r="M231" s="1" t="str">
        <f t="shared" si="15"/>
        <v>青森県　小田野沢</v>
      </c>
      <c r="O231" s="1">
        <f t="shared" si="12"/>
        <v>0</v>
      </c>
      <c r="P231" s="1">
        <f t="shared" si="13"/>
        <v>0</v>
      </c>
      <c r="Q231">
        <f>IF(VLOOKUP($B231,'20230120'!$A$3:$G$838,6,FALSE)="","",VLOOKUP($B231,'20230120'!$A$3:$G$838,6,FALSE))</f>
        <v>-1.4</v>
      </c>
      <c r="R231">
        <f>IF(VLOOKUP($B231,'20230120'!$A$3:$G$838,7,FALSE)="","",VLOOKUP($B231,'20230120'!$A$3:$G$838,7,FALSE))</f>
        <v>-4.9000000000000004</v>
      </c>
    </row>
    <row r="232" spans="1:18">
      <c r="A232" s="10">
        <v>226</v>
      </c>
      <c r="B232" s="11">
        <v>162</v>
      </c>
      <c r="C232" t="s">
        <v>308</v>
      </c>
      <c r="D232" s="12" t="s">
        <v>309</v>
      </c>
      <c r="E232" s="12" t="s">
        <v>1774</v>
      </c>
      <c r="F232" s="11">
        <v>3</v>
      </c>
      <c r="G232" t="str">
        <f t="shared" si="14"/>
        <v>北海道　</v>
      </c>
      <c r="H232" s="1">
        <f>VLOOKUP(M232,評価協作成!$D$3:$F$838,2,FALSE)</f>
        <v>-0.8</v>
      </c>
      <c r="I232" s="1">
        <f>VLOOKUP(M232,評価協作成!$D$3:$F$838,3,FALSE)</f>
        <v>-3.3</v>
      </c>
      <c r="M232" s="1" t="str">
        <f t="shared" si="15"/>
        <v>北海道　江差</v>
      </c>
      <c r="O232" s="1">
        <f t="shared" si="12"/>
        <v>0</v>
      </c>
      <c r="P232" s="1">
        <f t="shared" si="13"/>
        <v>0</v>
      </c>
      <c r="Q232">
        <f>IF(VLOOKUP($B232,'20230120'!$A$3:$G$838,6,FALSE)="","",VLOOKUP($B232,'20230120'!$A$3:$G$838,6,FALSE))</f>
        <v>-0.8</v>
      </c>
      <c r="R232">
        <f>IF(VLOOKUP($B232,'20230120'!$A$3:$G$838,7,FALSE)="","",VLOOKUP($B232,'20230120'!$A$3:$G$838,7,FALSE))</f>
        <v>-3.3</v>
      </c>
    </row>
    <row r="233" spans="1:18">
      <c r="A233" s="10">
        <v>227</v>
      </c>
      <c r="B233" s="11">
        <v>276</v>
      </c>
      <c r="C233" t="s">
        <v>513</v>
      </c>
      <c r="D233" s="12" t="s">
        <v>514</v>
      </c>
      <c r="E233" s="12" t="s">
        <v>1866</v>
      </c>
      <c r="F233" s="11">
        <v>3</v>
      </c>
      <c r="G233" t="str">
        <f t="shared" si="14"/>
        <v>山形県　</v>
      </c>
      <c r="H233" s="1">
        <f>VLOOKUP(M233,評価協作成!$D$3:$F$838,2,FALSE)</f>
        <v>-0.2</v>
      </c>
      <c r="I233" s="1">
        <f>VLOOKUP(M233,評価協作成!$D$3:$F$838,3,FALSE)</f>
        <v>-2.5</v>
      </c>
      <c r="M233" s="1" t="str">
        <f t="shared" si="15"/>
        <v>山形県　小国</v>
      </c>
      <c r="O233" s="1">
        <f t="shared" si="12"/>
        <v>0</v>
      </c>
      <c r="P233" s="1">
        <f t="shared" si="13"/>
        <v>0</v>
      </c>
      <c r="Q233">
        <f>IF(VLOOKUP($B233,'20230120'!$A$3:$G$838,6,FALSE)="","",VLOOKUP($B233,'20230120'!$A$3:$G$838,6,FALSE))</f>
        <v>-0.2</v>
      </c>
      <c r="R233">
        <f>IF(VLOOKUP($B233,'20230120'!$A$3:$G$838,7,FALSE)="","",VLOOKUP($B233,'20230120'!$A$3:$G$838,7,FALSE))</f>
        <v>-2.5</v>
      </c>
    </row>
    <row r="234" spans="1:18">
      <c r="A234" s="10">
        <v>228</v>
      </c>
      <c r="B234" s="11">
        <v>159</v>
      </c>
      <c r="C234" t="s">
        <v>310</v>
      </c>
      <c r="D234" s="12" t="s">
        <v>311</v>
      </c>
      <c r="E234" s="12" t="s">
        <v>1771</v>
      </c>
      <c r="F234" s="11">
        <v>3</v>
      </c>
      <c r="G234" t="str">
        <f t="shared" si="14"/>
        <v>北海道　</v>
      </c>
      <c r="H234" s="1">
        <f>VLOOKUP(M234,評価協作成!$D$3:$F$838,2,FALSE)</f>
        <v>-0.7</v>
      </c>
      <c r="I234" s="1">
        <f>VLOOKUP(M234,評価協作成!$D$3:$F$838,3,FALSE)</f>
        <v>-2.7</v>
      </c>
      <c r="M234" s="1" t="str">
        <f t="shared" si="15"/>
        <v>北海道　奥尻</v>
      </c>
      <c r="O234" s="1">
        <f t="shared" si="12"/>
        <v>0</v>
      </c>
      <c r="P234" s="1">
        <f t="shared" si="13"/>
        <v>0</v>
      </c>
      <c r="Q234">
        <f>IF(VLOOKUP($B234,'20230120'!$A$3:$G$838,6,FALSE)="","",VLOOKUP($B234,'20230120'!$A$3:$G$838,6,FALSE))</f>
        <v>-0.7</v>
      </c>
      <c r="R234">
        <f>IF(VLOOKUP($B234,'20230120'!$A$3:$G$838,7,FALSE)="","",VLOOKUP($B234,'20230120'!$A$3:$G$838,7,FALSE))</f>
        <v>-2.7</v>
      </c>
    </row>
    <row r="235" spans="1:18">
      <c r="A235" s="10">
        <v>229</v>
      </c>
      <c r="B235" s="11">
        <v>289</v>
      </c>
      <c r="C235" t="s">
        <v>549</v>
      </c>
      <c r="D235" s="12" t="s">
        <v>550</v>
      </c>
      <c r="E235" s="12" t="s">
        <v>1877</v>
      </c>
      <c r="F235" s="11">
        <v>3</v>
      </c>
      <c r="G235" t="str">
        <f t="shared" si="14"/>
        <v>福島県　</v>
      </c>
      <c r="H235" s="1">
        <f>VLOOKUP(M235,評価協作成!$D$3:$F$838,2,FALSE)</f>
        <v>-1.7</v>
      </c>
      <c r="I235" s="1">
        <f>VLOOKUP(M235,評価協作成!$D$3:$F$838,3,FALSE)</f>
        <v>-3.9</v>
      </c>
      <c r="M235" s="1" t="str">
        <f t="shared" si="15"/>
        <v>福島県　猪苗代</v>
      </c>
      <c r="O235" s="1">
        <f t="shared" si="12"/>
        <v>0</v>
      </c>
      <c r="P235" s="1">
        <f t="shared" si="13"/>
        <v>0</v>
      </c>
      <c r="Q235">
        <f>IF(VLOOKUP($B235,'20230120'!$A$3:$G$838,6,FALSE)="","",VLOOKUP($B235,'20230120'!$A$3:$G$838,6,FALSE))</f>
        <v>-1.7</v>
      </c>
      <c r="R235">
        <f>IF(VLOOKUP($B235,'20230120'!$A$3:$G$838,7,FALSE)="","",VLOOKUP($B235,'20230120'!$A$3:$G$838,7,FALSE))</f>
        <v>-3.9</v>
      </c>
    </row>
    <row r="236" spans="1:18">
      <c r="A236" s="10">
        <v>230</v>
      </c>
      <c r="B236" s="11">
        <v>177</v>
      </c>
      <c r="C236" t="s">
        <v>334</v>
      </c>
      <c r="D236" s="12" t="s">
        <v>335</v>
      </c>
      <c r="E236" s="12" t="s">
        <v>1788</v>
      </c>
      <c r="F236" s="11">
        <v>3</v>
      </c>
      <c r="G236" t="str">
        <f t="shared" si="14"/>
        <v>青森県　</v>
      </c>
      <c r="H236" s="1">
        <f>VLOOKUP(M236,評価協作成!$D$3:$F$838,2,FALSE)</f>
        <v>-1.5</v>
      </c>
      <c r="I236" s="1">
        <f>VLOOKUP(M236,評価協作成!$D$3:$F$838,3,FALSE)</f>
        <v>-5</v>
      </c>
      <c r="M236" s="1" t="str">
        <f t="shared" si="15"/>
        <v>青森県　黒石</v>
      </c>
      <c r="O236" s="1">
        <f t="shared" si="12"/>
        <v>0</v>
      </c>
      <c r="P236" s="1">
        <f t="shared" si="13"/>
        <v>0</v>
      </c>
      <c r="Q236">
        <f>IF(VLOOKUP($B236,'20230120'!$A$3:$G$838,6,FALSE)="","",VLOOKUP($B236,'20230120'!$A$3:$G$838,6,FALSE))</f>
        <v>-1.5</v>
      </c>
      <c r="R236">
        <f>IF(VLOOKUP($B236,'20230120'!$A$3:$G$838,7,FALSE)="","",VLOOKUP($B236,'20230120'!$A$3:$G$838,7,FALSE))</f>
        <v>-5</v>
      </c>
    </row>
    <row r="237" spans="1:18">
      <c r="A237" s="10">
        <v>231</v>
      </c>
      <c r="B237" s="11">
        <v>201</v>
      </c>
      <c r="C237" t="s">
        <v>374</v>
      </c>
      <c r="D237" s="12" t="s">
        <v>375</v>
      </c>
      <c r="E237" s="12" t="s">
        <v>1805</v>
      </c>
      <c r="F237" s="11">
        <v>3</v>
      </c>
      <c r="G237" t="str">
        <f t="shared" si="14"/>
        <v>秋田県　</v>
      </c>
      <c r="H237" s="1">
        <f>VLOOKUP(M237,評価協作成!$D$3:$F$838,2,FALSE)</f>
        <v>-1.3</v>
      </c>
      <c r="I237" s="1">
        <f>VLOOKUP(M237,評価協作成!$D$3:$F$838,3,FALSE)</f>
        <v>-4.0999999999999996</v>
      </c>
      <c r="M237" s="1" t="str">
        <f t="shared" si="15"/>
        <v>秋田県　大曲</v>
      </c>
      <c r="O237" s="1">
        <f t="shared" si="12"/>
        <v>0</v>
      </c>
      <c r="P237" s="1">
        <f t="shared" si="13"/>
        <v>0</v>
      </c>
      <c r="Q237">
        <f>IF(VLOOKUP($B237,'20230120'!$A$3:$G$838,6,FALSE)="","",VLOOKUP($B237,'20230120'!$A$3:$G$838,6,FALSE))</f>
        <v>-1.3</v>
      </c>
      <c r="R237">
        <f>IF(VLOOKUP($B237,'20230120'!$A$3:$G$838,7,FALSE)="","",VLOOKUP($B237,'20230120'!$A$3:$G$838,7,FALSE))</f>
        <v>-4.0999999999999996</v>
      </c>
    </row>
    <row r="238" spans="1:18">
      <c r="A238" s="10">
        <v>232</v>
      </c>
      <c r="B238" s="11">
        <v>168</v>
      </c>
      <c r="C238" t="s">
        <v>336</v>
      </c>
      <c r="D238" s="12" t="s">
        <v>337</v>
      </c>
      <c r="E238" s="12" t="s">
        <v>1780</v>
      </c>
      <c r="F238" s="11">
        <v>3</v>
      </c>
      <c r="G238" t="str">
        <f t="shared" si="14"/>
        <v>青森県　</v>
      </c>
      <c r="H238" s="1">
        <f>VLOOKUP(M238,評価協作成!$D$3:$F$838,2,FALSE)</f>
        <v>-0.4</v>
      </c>
      <c r="I238" s="1">
        <f>VLOOKUP(M238,評価協作成!$D$3:$F$838,3,FALSE)</f>
        <v>-3.6</v>
      </c>
      <c r="M238" s="1" t="str">
        <f t="shared" si="15"/>
        <v>青森県　市浦</v>
      </c>
      <c r="O238" s="1">
        <f t="shared" si="12"/>
        <v>0</v>
      </c>
      <c r="P238" s="1">
        <f t="shared" si="13"/>
        <v>0</v>
      </c>
      <c r="Q238">
        <f>IF(VLOOKUP($B238,'20230120'!$A$3:$G$838,6,FALSE)="","",VLOOKUP($B238,'20230120'!$A$3:$G$838,6,FALSE))</f>
        <v>-0.4</v>
      </c>
      <c r="R238">
        <f>IF(VLOOKUP($B238,'20230120'!$A$3:$G$838,7,FALSE)="","",VLOOKUP($B238,'20230120'!$A$3:$G$838,7,FALSE))</f>
        <v>-3.6</v>
      </c>
    </row>
    <row r="239" spans="1:18">
      <c r="A239" s="10">
        <v>233</v>
      </c>
      <c r="B239" s="11">
        <v>184</v>
      </c>
      <c r="C239" t="s">
        <v>338</v>
      </c>
      <c r="D239" s="12" t="s">
        <v>339</v>
      </c>
      <c r="E239" s="12" t="s">
        <v>1793</v>
      </c>
      <c r="F239" s="11">
        <v>3</v>
      </c>
      <c r="G239" t="str">
        <f t="shared" si="14"/>
        <v>青森県　</v>
      </c>
      <c r="H239" s="1">
        <f>VLOOKUP(M239,評価協作成!$D$3:$F$838,2,FALSE)</f>
        <v>-1.9</v>
      </c>
      <c r="I239" s="1">
        <f>VLOOKUP(M239,評価協作成!$D$3:$F$838,3,FALSE)</f>
        <v>-6.4</v>
      </c>
      <c r="M239" s="1" t="str">
        <f t="shared" si="15"/>
        <v>青森県　三戸</v>
      </c>
      <c r="O239" s="1">
        <f t="shared" si="12"/>
        <v>0</v>
      </c>
      <c r="P239" s="1">
        <f t="shared" si="13"/>
        <v>0</v>
      </c>
      <c r="Q239">
        <f>IF(VLOOKUP($B239,'20230120'!$A$3:$G$838,6,FALSE)="","",VLOOKUP($B239,'20230120'!$A$3:$G$838,6,FALSE))</f>
        <v>-1.9</v>
      </c>
      <c r="R239">
        <f>IF(VLOOKUP($B239,'20230120'!$A$3:$G$838,7,FALSE)="","",VLOOKUP($B239,'20230120'!$A$3:$G$838,7,FALSE))</f>
        <v>-6.4</v>
      </c>
    </row>
    <row r="240" spans="1:18">
      <c r="A240" s="10">
        <v>234</v>
      </c>
      <c r="B240" s="11">
        <v>266</v>
      </c>
      <c r="C240" t="s">
        <v>515</v>
      </c>
      <c r="D240" s="12" t="s">
        <v>516</v>
      </c>
      <c r="E240" s="12" t="s">
        <v>1857</v>
      </c>
      <c r="F240" s="11">
        <v>3</v>
      </c>
      <c r="G240" t="str">
        <f t="shared" si="14"/>
        <v>山形県　</v>
      </c>
      <c r="H240" s="1">
        <f>VLOOKUP(M240,評価協作成!$D$3:$F$838,2,FALSE)</f>
        <v>-0.9</v>
      </c>
      <c r="I240" s="1">
        <f>VLOOKUP(M240,評価協作成!$D$3:$F$838,3,FALSE)</f>
        <v>-3.4</v>
      </c>
      <c r="M240" s="1" t="str">
        <f t="shared" si="15"/>
        <v>山形県　新庄</v>
      </c>
      <c r="O240" s="1">
        <f t="shared" si="12"/>
        <v>0</v>
      </c>
      <c r="P240" s="1">
        <f t="shared" si="13"/>
        <v>0</v>
      </c>
      <c r="Q240">
        <f>IF(VLOOKUP($B240,'20230120'!$A$3:$G$838,6,FALSE)="","",VLOOKUP($B240,'20230120'!$A$3:$G$838,6,FALSE))</f>
        <v>-0.9</v>
      </c>
      <c r="R240">
        <f>IF(VLOOKUP($B240,'20230120'!$A$3:$G$838,7,FALSE)="","",VLOOKUP($B240,'20230120'!$A$3:$G$838,7,FALSE))</f>
        <v>-3.4</v>
      </c>
    </row>
    <row r="241" spans="1:18">
      <c r="A241" s="10">
        <v>235</v>
      </c>
      <c r="B241" s="11">
        <v>167</v>
      </c>
      <c r="C241" t="s">
        <v>340</v>
      </c>
      <c r="D241" s="12" t="s">
        <v>341</v>
      </c>
      <c r="E241" s="12" t="s">
        <v>1779</v>
      </c>
      <c r="F241" s="11">
        <v>3</v>
      </c>
      <c r="G241" t="str">
        <f t="shared" si="14"/>
        <v>青森県　</v>
      </c>
      <c r="H241" s="1">
        <f>VLOOKUP(M241,評価協作成!$D$3:$F$838,2,FALSE)</f>
        <v>-0.9</v>
      </c>
      <c r="I241" s="1">
        <f>VLOOKUP(M241,評価協作成!$D$3:$F$838,3,FALSE)</f>
        <v>-3.5</v>
      </c>
      <c r="M241" s="1" t="str">
        <f t="shared" si="15"/>
        <v>青森県　脇野沢</v>
      </c>
      <c r="O241" s="1">
        <f t="shared" si="12"/>
        <v>0</v>
      </c>
      <c r="P241" s="1">
        <f t="shared" si="13"/>
        <v>0</v>
      </c>
      <c r="Q241">
        <f>IF(VLOOKUP($B241,'20230120'!$A$3:$G$838,6,FALSE)="","",VLOOKUP($B241,'20230120'!$A$3:$G$838,6,FALSE))</f>
        <v>-0.9</v>
      </c>
      <c r="R241">
        <f>IF(VLOOKUP($B241,'20230120'!$A$3:$G$838,7,FALSE)="","",VLOOKUP($B241,'20230120'!$A$3:$G$838,7,FALSE))</f>
        <v>-3.5</v>
      </c>
    </row>
    <row r="242" spans="1:18">
      <c r="A242" s="10">
        <v>236</v>
      </c>
      <c r="B242" s="11">
        <v>198</v>
      </c>
      <c r="C242" t="s">
        <v>376</v>
      </c>
      <c r="D242" s="12" t="s">
        <v>377</v>
      </c>
      <c r="E242" s="12" t="s">
        <v>1803</v>
      </c>
      <c r="F242" s="11">
        <v>3</v>
      </c>
      <c r="G242" t="str">
        <f t="shared" si="14"/>
        <v>秋田県　</v>
      </c>
      <c r="H242" s="1">
        <f>VLOOKUP(M242,評価協作成!$D$3:$F$838,2,FALSE)</f>
        <v>-1.3</v>
      </c>
      <c r="I242" s="1">
        <f>VLOOKUP(M242,評価協作成!$D$3:$F$838,3,FALSE)</f>
        <v>-3.9</v>
      </c>
      <c r="M242" s="1" t="str">
        <f t="shared" si="15"/>
        <v>秋田県　角館</v>
      </c>
      <c r="O242" s="1">
        <f t="shared" si="12"/>
        <v>0</v>
      </c>
      <c r="P242" s="1">
        <f t="shared" si="13"/>
        <v>0</v>
      </c>
      <c r="Q242">
        <f>IF(VLOOKUP($B242,'20230120'!$A$3:$G$838,6,FALSE)="","",VLOOKUP($B242,'20230120'!$A$3:$G$838,6,FALSE))</f>
        <v>-1.3</v>
      </c>
      <c r="R242">
        <f>IF(VLOOKUP($B242,'20230120'!$A$3:$G$838,7,FALSE)="","",VLOOKUP($B242,'20230120'!$A$3:$G$838,7,FALSE))</f>
        <v>-3.9</v>
      </c>
    </row>
    <row r="243" spans="1:18">
      <c r="A243" s="10">
        <v>237</v>
      </c>
      <c r="B243" s="11">
        <v>394</v>
      </c>
      <c r="C243" t="s">
        <v>737</v>
      </c>
      <c r="D243" s="12" t="s">
        <v>738</v>
      </c>
      <c r="E243" s="12" t="s">
        <v>1979</v>
      </c>
      <c r="F243" s="11">
        <v>3</v>
      </c>
      <c r="G243" t="str">
        <f t="shared" si="14"/>
        <v>長野県　</v>
      </c>
      <c r="H243" s="1">
        <f>VLOOKUP(M243,評価協作成!$D$3:$F$838,2,FALSE)</f>
        <v>-3</v>
      </c>
      <c r="I243" s="1">
        <f>VLOOKUP(M243,評価協作成!$D$3:$F$838,3,FALSE)</f>
        <v>-7.4</v>
      </c>
      <c r="M243" s="1" t="str">
        <f t="shared" si="15"/>
        <v>長野県　大町</v>
      </c>
      <c r="O243" s="1">
        <f t="shared" si="12"/>
        <v>0</v>
      </c>
      <c r="P243" s="1">
        <f t="shared" si="13"/>
        <v>0</v>
      </c>
      <c r="Q243">
        <f>IF(VLOOKUP($B243,'20230120'!$A$3:$G$838,6,FALSE)="","",VLOOKUP($B243,'20230120'!$A$3:$G$838,6,FALSE))</f>
        <v>-3</v>
      </c>
      <c r="R243">
        <f>IF(VLOOKUP($B243,'20230120'!$A$3:$G$838,7,FALSE)="","",VLOOKUP($B243,'20230120'!$A$3:$G$838,7,FALSE))</f>
        <v>-7.4</v>
      </c>
    </row>
    <row r="244" spans="1:18">
      <c r="A244" s="10">
        <v>238</v>
      </c>
      <c r="B244" s="11">
        <v>507</v>
      </c>
      <c r="C244" t="s">
        <v>933</v>
      </c>
      <c r="D244" s="12" t="s">
        <v>934</v>
      </c>
      <c r="E244" s="12" t="s">
        <v>2081</v>
      </c>
      <c r="F244" s="11">
        <v>4</v>
      </c>
      <c r="G244" t="str">
        <f t="shared" si="14"/>
        <v>新潟県　</v>
      </c>
      <c r="H244" s="1">
        <f>VLOOKUP(M244,評価協作成!$D$3:$F$838,2,FALSE)</f>
        <v>-0.4</v>
      </c>
      <c r="I244" s="1">
        <f>VLOOKUP(M244,評価協作成!$D$3:$F$838,3,FALSE)</f>
        <v>-2.2999999999999998</v>
      </c>
      <c r="M244" s="1" t="str">
        <f t="shared" si="15"/>
        <v>新潟県　入広瀬</v>
      </c>
      <c r="O244" s="1">
        <f t="shared" si="12"/>
        <v>0</v>
      </c>
      <c r="P244" s="1">
        <f t="shared" si="13"/>
        <v>0</v>
      </c>
      <c r="Q244">
        <f>IF(VLOOKUP($B244,'20230120'!$A$3:$G$838,6,FALSE)="","",VLOOKUP($B244,'20230120'!$A$3:$G$838,6,FALSE))</f>
        <v>-0.4</v>
      </c>
      <c r="R244">
        <f>IF(VLOOKUP($B244,'20230120'!$A$3:$G$838,7,FALSE)="","",VLOOKUP($B244,'20230120'!$A$3:$G$838,7,FALSE))</f>
        <v>-2.2999999999999998</v>
      </c>
    </row>
    <row r="245" spans="1:18">
      <c r="A245" s="10">
        <v>239</v>
      </c>
      <c r="B245" s="11">
        <v>171</v>
      </c>
      <c r="C245" t="s">
        <v>342</v>
      </c>
      <c r="D245" s="12" t="s">
        <v>343</v>
      </c>
      <c r="E245" s="12" t="s">
        <v>1782</v>
      </c>
      <c r="F245" s="11">
        <v>3</v>
      </c>
      <c r="G245" t="str">
        <f t="shared" si="14"/>
        <v>青森県　</v>
      </c>
      <c r="H245" s="1">
        <f>VLOOKUP(M245,評価協作成!$D$3:$F$838,2,FALSE)</f>
        <v>-1.2</v>
      </c>
      <c r="I245" s="1">
        <f>VLOOKUP(M245,評価協作成!$D$3:$F$838,3,FALSE)</f>
        <v>-3.8</v>
      </c>
      <c r="M245" s="1" t="str">
        <f t="shared" si="15"/>
        <v>青森県　青森</v>
      </c>
      <c r="O245" s="1">
        <f t="shared" si="12"/>
        <v>0</v>
      </c>
      <c r="P245" s="1">
        <f t="shared" si="13"/>
        <v>0</v>
      </c>
      <c r="Q245">
        <f>IF(VLOOKUP($B245,'20230120'!$A$3:$G$838,6,FALSE)="","",VLOOKUP($B245,'20230120'!$A$3:$G$838,6,FALSE))</f>
        <v>-1.2</v>
      </c>
      <c r="R245">
        <f>IF(VLOOKUP($B245,'20230120'!$A$3:$G$838,7,FALSE)="","",VLOOKUP($B245,'20230120'!$A$3:$G$838,7,FALSE))</f>
        <v>-3.8</v>
      </c>
    </row>
    <row r="246" spans="1:18">
      <c r="A246" s="10">
        <v>240</v>
      </c>
      <c r="B246" s="11">
        <v>269</v>
      </c>
      <c r="C246" t="s">
        <v>517</v>
      </c>
      <c r="D246" s="12" t="s">
        <v>518</v>
      </c>
      <c r="E246" s="12" t="s">
        <v>1860</v>
      </c>
      <c r="F246" s="11">
        <v>3</v>
      </c>
      <c r="G246" t="str">
        <f t="shared" si="14"/>
        <v>山形県　</v>
      </c>
      <c r="H246" s="1">
        <f>VLOOKUP(M246,評価協作成!$D$3:$F$838,2,FALSE)</f>
        <v>-1</v>
      </c>
      <c r="I246" s="1">
        <f>VLOOKUP(M246,評価協作成!$D$3:$F$838,3,FALSE)</f>
        <v>-4.5999999999999996</v>
      </c>
      <c r="M246" s="1" t="str">
        <f t="shared" si="15"/>
        <v>山形県　尾花沢</v>
      </c>
      <c r="O246" s="1">
        <f t="shared" si="12"/>
        <v>0</v>
      </c>
      <c r="P246" s="1">
        <f t="shared" si="13"/>
        <v>0</v>
      </c>
      <c r="Q246">
        <f>IF(VLOOKUP($B246,'20230120'!$A$3:$G$838,6,FALSE)="","",VLOOKUP($B246,'20230120'!$A$3:$G$838,6,FALSE))</f>
        <v>-1</v>
      </c>
      <c r="R246">
        <f>IF(VLOOKUP($B246,'20230120'!$A$3:$G$838,7,FALSE)="","",VLOOKUP($B246,'20230120'!$A$3:$G$838,7,FALSE))</f>
        <v>-4.5999999999999996</v>
      </c>
    </row>
    <row r="247" spans="1:18">
      <c r="A247" s="10">
        <v>241</v>
      </c>
      <c r="B247" s="11">
        <v>389</v>
      </c>
      <c r="C247" t="s">
        <v>727</v>
      </c>
      <c r="D247" s="12" t="s">
        <v>728</v>
      </c>
      <c r="E247" s="12" t="s">
        <v>1974</v>
      </c>
      <c r="F247" s="11">
        <v>3</v>
      </c>
      <c r="G247" t="str">
        <f t="shared" si="14"/>
        <v>長野県　</v>
      </c>
      <c r="H247" s="1">
        <f>VLOOKUP(M247,評価協作成!$D$3:$F$838,2,FALSE)</f>
        <v>-1.9</v>
      </c>
      <c r="I247" s="1">
        <f>VLOOKUP(M247,評価協作成!$D$3:$F$838,3,FALSE)</f>
        <v>-4.2</v>
      </c>
      <c r="J247" s="3"/>
      <c r="M247" s="1" t="str">
        <f t="shared" si="15"/>
        <v>長野県　野沢温泉</v>
      </c>
      <c r="O247" s="1">
        <f t="shared" si="12"/>
        <v>0</v>
      </c>
      <c r="P247" s="1">
        <f t="shared" si="13"/>
        <v>0</v>
      </c>
      <c r="Q247">
        <f>IF(VLOOKUP($B247,'20230120'!$A$3:$G$838,6,FALSE)="","",VLOOKUP($B247,'20230120'!$A$3:$G$838,6,FALSE))</f>
        <v>-1.9</v>
      </c>
      <c r="R247">
        <f>IF(VLOOKUP($B247,'20230120'!$A$3:$G$838,7,FALSE)="","",VLOOKUP($B247,'20230120'!$A$3:$G$838,7,FALSE))</f>
        <v>-4.2</v>
      </c>
    </row>
    <row r="248" spans="1:18">
      <c r="A248" s="10">
        <v>242</v>
      </c>
      <c r="B248" s="11">
        <v>426</v>
      </c>
      <c r="C248" t="s">
        <v>791</v>
      </c>
      <c r="D248" s="12" t="s">
        <v>792</v>
      </c>
      <c r="E248" s="12" t="s">
        <v>2008</v>
      </c>
      <c r="F248" s="11">
        <v>3</v>
      </c>
      <c r="G248" t="str">
        <f t="shared" si="14"/>
        <v>山梨県　</v>
      </c>
      <c r="H248" s="1">
        <f>VLOOKUP(M248,評価協作成!$D$3:$F$838,2,FALSE)</f>
        <v>-2.2000000000000002</v>
      </c>
      <c r="I248" s="1">
        <f>VLOOKUP(M248,評価協作成!$D$3:$F$838,3,FALSE)</f>
        <v>-8.1999999999999993</v>
      </c>
      <c r="M248" s="1" t="str">
        <f t="shared" si="15"/>
        <v>山梨県　山中</v>
      </c>
      <c r="O248" s="1">
        <f t="shared" si="12"/>
        <v>0</v>
      </c>
      <c r="P248" s="1">
        <f t="shared" si="13"/>
        <v>0</v>
      </c>
      <c r="Q248">
        <f>IF(VLOOKUP($B248,'20230120'!$A$3:$G$838,6,FALSE)="","",VLOOKUP($B248,'20230120'!$A$3:$G$838,6,FALSE))</f>
        <v>-2.2000000000000002</v>
      </c>
      <c r="R248">
        <f>IF(VLOOKUP($B248,'20230120'!$A$3:$G$838,7,FALSE)="","",VLOOKUP($B248,'20230120'!$A$3:$G$838,7,FALSE))</f>
        <v>-8.1999999999999993</v>
      </c>
    </row>
    <row r="249" spans="1:18">
      <c r="A249" s="10">
        <v>243</v>
      </c>
      <c r="B249" s="11">
        <v>323</v>
      </c>
      <c r="C249" t="s">
        <v>617</v>
      </c>
      <c r="D249" s="12" t="s">
        <v>618</v>
      </c>
      <c r="E249" s="12" t="s">
        <v>1909</v>
      </c>
      <c r="F249" s="11">
        <v>4</v>
      </c>
      <c r="G249" t="str">
        <f t="shared" si="14"/>
        <v>栃木県　</v>
      </c>
      <c r="H249" s="1">
        <f>VLOOKUP(M249,評価協作成!$D$3:$F$838,2,FALSE)</f>
        <v>-2.2000000000000002</v>
      </c>
      <c r="I249" s="1">
        <f>VLOOKUP(M249,評価協作成!$D$3:$F$838,3,FALSE)</f>
        <v>-5.2</v>
      </c>
      <c r="M249" s="1" t="str">
        <f t="shared" si="15"/>
        <v>栃木県　那須</v>
      </c>
      <c r="O249" s="1">
        <f t="shared" si="12"/>
        <v>0</v>
      </c>
      <c r="P249" s="1">
        <f t="shared" si="13"/>
        <v>0</v>
      </c>
      <c r="Q249">
        <f>IF(VLOOKUP($B249,'20230120'!$A$3:$G$838,6,FALSE)="","",VLOOKUP($B249,'20230120'!$A$3:$G$838,6,FALSE))</f>
        <v>-2.2000000000000002</v>
      </c>
      <c r="R249">
        <f>IF(VLOOKUP($B249,'20230120'!$A$3:$G$838,7,FALSE)="","",VLOOKUP($B249,'20230120'!$A$3:$G$838,7,FALSE))</f>
        <v>-5.2</v>
      </c>
    </row>
    <row r="250" spans="1:18">
      <c r="A250" s="10">
        <v>244</v>
      </c>
      <c r="B250" s="11">
        <v>176</v>
      </c>
      <c r="C250" t="s">
        <v>344</v>
      </c>
      <c r="D250" s="12" t="s">
        <v>345</v>
      </c>
      <c r="E250" s="12" t="s">
        <v>1787</v>
      </c>
      <c r="F250" s="11">
        <v>3</v>
      </c>
      <c r="G250" t="str">
        <f t="shared" si="14"/>
        <v>青森県　</v>
      </c>
      <c r="H250" s="1">
        <f>VLOOKUP(M250,評価協作成!$D$3:$F$838,2,FALSE)</f>
        <v>-1.3</v>
      </c>
      <c r="I250" s="1">
        <f>VLOOKUP(M250,評価協作成!$D$3:$F$838,3,FALSE)</f>
        <v>-4.9000000000000004</v>
      </c>
      <c r="M250" s="1" t="str">
        <f t="shared" si="15"/>
        <v>青森県　弘前</v>
      </c>
      <c r="O250" s="1">
        <f t="shared" si="12"/>
        <v>0</v>
      </c>
      <c r="P250" s="1">
        <f t="shared" si="13"/>
        <v>0</v>
      </c>
      <c r="Q250">
        <f>IF(VLOOKUP($B250,'20230120'!$A$3:$G$838,6,FALSE)="","",VLOOKUP($B250,'20230120'!$A$3:$G$838,6,FALSE))</f>
        <v>-1.3</v>
      </c>
      <c r="R250">
        <f>IF(VLOOKUP($B250,'20230120'!$A$3:$G$838,7,FALSE)="","",VLOOKUP($B250,'20230120'!$A$3:$G$838,7,FALSE))</f>
        <v>-4.9000000000000004</v>
      </c>
    </row>
    <row r="251" spans="1:18">
      <c r="A251" s="10">
        <v>245</v>
      </c>
      <c r="B251" s="11">
        <v>273</v>
      </c>
      <c r="C251" t="s">
        <v>519</v>
      </c>
      <c r="D251" s="12" t="s">
        <v>520</v>
      </c>
      <c r="E251" s="12" t="s">
        <v>1863</v>
      </c>
      <c r="F251" s="11">
        <v>3</v>
      </c>
      <c r="G251" t="str">
        <f t="shared" si="14"/>
        <v>山形県　</v>
      </c>
      <c r="H251" s="1">
        <f>VLOOKUP(M251,評価協作成!$D$3:$F$838,2,FALSE)</f>
        <v>-1.4</v>
      </c>
      <c r="I251" s="1">
        <f>VLOOKUP(M251,評価協作成!$D$3:$F$838,3,FALSE)</f>
        <v>-4.4000000000000004</v>
      </c>
      <c r="M251" s="1" t="str">
        <f t="shared" si="15"/>
        <v>山形県　左沢</v>
      </c>
      <c r="O251" s="1">
        <f t="shared" si="12"/>
        <v>0</v>
      </c>
      <c r="P251" s="1">
        <f t="shared" si="13"/>
        <v>0</v>
      </c>
      <c r="Q251">
        <f>IF(VLOOKUP($B251,'20230120'!$A$3:$G$838,6,FALSE)="","",VLOOKUP($B251,'20230120'!$A$3:$G$838,6,FALSE))</f>
        <v>-1.4</v>
      </c>
      <c r="R251">
        <f>IF(VLOOKUP($B251,'20230120'!$A$3:$G$838,7,FALSE)="","",VLOOKUP($B251,'20230120'!$A$3:$G$838,7,FALSE))</f>
        <v>-4.4000000000000004</v>
      </c>
    </row>
    <row r="252" spans="1:18">
      <c r="A252" s="10">
        <v>246</v>
      </c>
      <c r="B252" s="11">
        <v>227</v>
      </c>
      <c r="C252" t="s">
        <v>432</v>
      </c>
      <c r="D252" s="12" t="s">
        <v>433</v>
      </c>
      <c r="E252" s="12" t="s">
        <v>1826</v>
      </c>
      <c r="F252" s="11">
        <v>3</v>
      </c>
      <c r="G252" t="str">
        <f t="shared" si="14"/>
        <v>岩手県　</v>
      </c>
      <c r="H252" s="1">
        <f>VLOOKUP(M252,評価協作成!$D$3:$F$838,2,FALSE)</f>
        <v>-2.1</v>
      </c>
      <c r="I252" s="1">
        <f>VLOOKUP(M252,評価協作成!$D$3:$F$838,3,FALSE)</f>
        <v>-5.4</v>
      </c>
      <c r="M252" s="1" t="str">
        <f t="shared" si="15"/>
        <v>岩手県　紫波</v>
      </c>
      <c r="O252" s="1">
        <f t="shared" si="12"/>
        <v>0</v>
      </c>
      <c r="P252" s="1">
        <f t="shared" si="13"/>
        <v>0</v>
      </c>
      <c r="Q252">
        <f>IF(VLOOKUP($B252,'20230120'!$A$3:$G$838,6,FALSE)="","",VLOOKUP($B252,'20230120'!$A$3:$G$838,6,FALSE))</f>
        <v>-2.1</v>
      </c>
      <c r="R252">
        <f>IF(VLOOKUP($B252,'20230120'!$A$3:$G$838,7,FALSE)="","",VLOOKUP($B252,'20230120'!$A$3:$G$838,7,FALSE))</f>
        <v>-5.4</v>
      </c>
    </row>
    <row r="253" spans="1:18">
      <c r="A253" s="10">
        <v>247</v>
      </c>
      <c r="B253" s="11">
        <v>204</v>
      </c>
      <c r="C253" t="s">
        <v>378</v>
      </c>
      <c r="D253" s="12" t="s">
        <v>379</v>
      </c>
      <c r="E253" s="12" t="s">
        <v>1807</v>
      </c>
      <c r="F253" s="11">
        <v>3</v>
      </c>
      <c r="G253" t="str">
        <f t="shared" si="14"/>
        <v>秋田県　</v>
      </c>
      <c r="H253" s="1">
        <f>VLOOKUP(M253,評価協作成!$D$3:$F$838,2,FALSE)</f>
        <v>-0.6</v>
      </c>
      <c r="I253" s="1">
        <f>VLOOKUP(M253,評価協作成!$D$3:$F$838,3,FALSE)</f>
        <v>-3.3</v>
      </c>
      <c r="M253" s="1" t="str">
        <f t="shared" si="15"/>
        <v>秋田県　横手</v>
      </c>
      <c r="O253" s="1">
        <f t="shared" si="12"/>
        <v>0</v>
      </c>
      <c r="P253" s="1">
        <f t="shared" si="13"/>
        <v>0</v>
      </c>
      <c r="Q253">
        <f>IF(VLOOKUP($B253,'20230120'!$A$3:$G$838,6,FALSE)="","",VLOOKUP($B253,'20230120'!$A$3:$G$838,6,FALSE))</f>
        <v>-0.6</v>
      </c>
      <c r="R253">
        <f>IF(VLOOKUP($B253,'20230120'!$A$3:$G$838,7,FALSE)="","",VLOOKUP($B253,'20230120'!$A$3:$G$838,7,FALSE))</f>
        <v>-3.3</v>
      </c>
    </row>
    <row r="254" spans="1:18">
      <c r="A254" s="10">
        <v>248</v>
      </c>
      <c r="B254" s="11">
        <v>174</v>
      </c>
      <c r="C254" t="s">
        <v>3260</v>
      </c>
      <c r="D254" s="12" t="s">
        <v>355</v>
      </c>
      <c r="E254" s="12" t="s">
        <v>1785</v>
      </c>
      <c r="F254" s="11">
        <v>4</v>
      </c>
      <c r="G254" t="str">
        <f t="shared" si="14"/>
        <v>青森県　</v>
      </c>
      <c r="H254" s="1">
        <f>評価協作成!E183</f>
        <v>-0.3</v>
      </c>
      <c r="I254" s="1">
        <f>評価協作成!F183</f>
        <v>-3.6</v>
      </c>
      <c r="M254" s="1" t="str">
        <f t="shared" si="15"/>
        <v>青森県　鰺ケ沢</v>
      </c>
      <c r="O254" s="1">
        <f t="shared" si="12"/>
        <v>-0.10000000000000003</v>
      </c>
      <c r="P254" s="1">
        <f t="shared" si="13"/>
        <v>0</v>
      </c>
      <c r="Q254">
        <f>IF(VLOOKUP($B254,'20230120'!$A$3:$G$838,6,FALSE)="","",VLOOKUP($B254,'20230120'!$A$3:$G$838,6,FALSE))</f>
        <v>-0.4</v>
      </c>
      <c r="R254">
        <f>IF(VLOOKUP($B254,'20230120'!$A$3:$G$838,7,FALSE)="","",VLOOKUP($B254,'20230120'!$A$3:$G$838,7,FALSE))</f>
        <v>-3.6</v>
      </c>
    </row>
    <row r="255" spans="1:18">
      <c r="A255" s="10">
        <v>249</v>
      </c>
      <c r="B255" s="11">
        <v>209</v>
      </c>
      <c r="C255" t="s">
        <v>434</v>
      </c>
      <c r="D255" s="12" t="s">
        <v>435</v>
      </c>
      <c r="E255" s="12" t="s">
        <v>1811</v>
      </c>
      <c r="F255" s="11">
        <v>3</v>
      </c>
      <c r="G255" t="str">
        <f t="shared" si="14"/>
        <v>岩手県　</v>
      </c>
      <c r="H255" s="1">
        <f>VLOOKUP(M255,評価協作成!$D$3:$F$838,2,FALSE)</f>
        <v>-1</v>
      </c>
      <c r="I255" s="1">
        <f>VLOOKUP(M255,評価協作成!$D$3:$F$838,3,FALSE)</f>
        <v>-4</v>
      </c>
      <c r="M255" s="1" t="str">
        <f t="shared" si="15"/>
        <v>岩手県　種市</v>
      </c>
      <c r="O255" s="1">
        <f t="shared" si="12"/>
        <v>0</v>
      </c>
      <c r="P255" s="1">
        <f t="shared" si="13"/>
        <v>0</v>
      </c>
      <c r="Q255">
        <f>IF(VLOOKUP($B255,'20230120'!$A$3:$G$838,6,FALSE)="","",VLOOKUP($B255,'20230120'!$A$3:$G$838,6,FALSE))</f>
        <v>-1</v>
      </c>
      <c r="R255">
        <f>IF(VLOOKUP($B255,'20230120'!$A$3:$G$838,7,FALSE)="","",VLOOKUP($B255,'20230120'!$A$3:$G$838,7,FALSE))</f>
        <v>-4</v>
      </c>
    </row>
    <row r="256" spans="1:18">
      <c r="A256" s="10">
        <v>250</v>
      </c>
      <c r="B256" s="11">
        <v>416</v>
      </c>
      <c r="C256" t="s">
        <v>775</v>
      </c>
      <c r="D256" s="12" t="s">
        <v>776</v>
      </c>
      <c r="E256" s="12" t="s">
        <v>2000</v>
      </c>
      <c r="F256" s="11">
        <v>4</v>
      </c>
      <c r="G256" t="str">
        <f t="shared" si="14"/>
        <v>長野県　</v>
      </c>
      <c r="H256" s="1">
        <f>VLOOKUP(M256,評価協作成!$D$3:$F$838,2,FALSE)</f>
        <v>-2.4</v>
      </c>
      <c r="I256" s="1">
        <f>VLOOKUP(M256,評価協作成!$D$3:$F$838,3,FALSE)</f>
        <v>-7.4</v>
      </c>
      <c r="M256" s="1" t="str">
        <f t="shared" si="15"/>
        <v>長野県　浪合</v>
      </c>
      <c r="O256" s="1">
        <f t="shared" si="12"/>
        <v>0</v>
      </c>
      <c r="P256" s="1">
        <f t="shared" si="13"/>
        <v>0</v>
      </c>
      <c r="Q256">
        <f>IF(VLOOKUP($B256,'20230120'!$A$3:$G$838,6,FALSE)="","",VLOOKUP($B256,'20230120'!$A$3:$G$838,6,FALSE))</f>
        <v>-2.4</v>
      </c>
      <c r="R256">
        <f>IF(VLOOKUP($B256,'20230120'!$A$3:$G$838,7,FALSE)="","",VLOOKUP($B256,'20230120'!$A$3:$G$838,7,FALSE))</f>
        <v>-7.4</v>
      </c>
    </row>
    <row r="257" spans="1:18">
      <c r="A257" s="10">
        <v>251</v>
      </c>
      <c r="B257" s="11">
        <v>458</v>
      </c>
      <c r="C257" t="s">
        <v>843</v>
      </c>
      <c r="D257" s="12" t="s">
        <v>568</v>
      </c>
      <c r="E257" s="12" t="s">
        <v>2038</v>
      </c>
      <c r="F257" s="11">
        <v>3</v>
      </c>
      <c r="G257" t="str">
        <f t="shared" si="14"/>
        <v>岐阜県　</v>
      </c>
      <c r="H257" s="1">
        <f>VLOOKUP(M257,評価協作成!$D$3:$F$838,2,FALSE)</f>
        <v>-1.1000000000000001</v>
      </c>
      <c r="I257" s="1">
        <f>VLOOKUP(M257,評価協作成!$D$3:$F$838,3,FALSE)</f>
        <v>-4.0999999999999996</v>
      </c>
      <c r="M257" s="1" t="str">
        <f t="shared" si="15"/>
        <v>岐阜県　白川</v>
      </c>
      <c r="O257" s="1">
        <f t="shared" si="12"/>
        <v>0</v>
      </c>
      <c r="P257" s="1">
        <f t="shared" si="13"/>
        <v>0</v>
      </c>
      <c r="Q257">
        <f>IF(VLOOKUP($B257,'20230120'!$A$3:$G$838,6,FALSE)="","",VLOOKUP($B257,'20230120'!$A$3:$G$838,6,FALSE))</f>
        <v>-1.1000000000000001</v>
      </c>
      <c r="R257">
        <f>IF(VLOOKUP($B257,'20230120'!$A$3:$G$838,7,FALSE)="","",VLOOKUP($B257,'20230120'!$A$3:$G$838,7,FALSE))</f>
        <v>-4.0999999999999996</v>
      </c>
    </row>
    <row r="258" spans="1:18">
      <c r="A258" s="10">
        <v>252</v>
      </c>
      <c r="B258" s="11">
        <v>338</v>
      </c>
      <c r="C258" t="s">
        <v>1538</v>
      </c>
      <c r="D258" s="12" t="s">
        <v>641</v>
      </c>
      <c r="E258" s="12" t="s">
        <v>1924</v>
      </c>
      <c r="F258" s="11">
        <v>4</v>
      </c>
      <c r="G258" t="str">
        <f t="shared" si="14"/>
        <v>群馬県　</v>
      </c>
      <c r="H258" s="1">
        <f>VLOOKUP(M258,評価協作成!$D$3:$F$838,2,FALSE)</f>
        <v>-1</v>
      </c>
      <c r="I258" s="1">
        <f>VLOOKUP(M258,評価協作成!$D$3:$F$838,3,FALSE)</f>
        <v>-3.9</v>
      </c>
      <c r="M258" s="1" t="str">
        <f>G258&amp;"水上"</f>
        <v>群馬県　水上</v>
      </c>
      <c r="N258" s="1" t="s">
        <v>3289</v>
      </c>
      <c r="O258" s="1">
        <f t="shared" si="12"/>
        <v>0</v>
      </c>
      <c r="P258" s="1">
        <f t="shared" si="13"/>
        <v>0</v>
      </c>
      <c r="Q258">
        <f>IF(VLOOKUP($B258,'20230120'!$A$3:$G$838,6,FALSE)="","",VLOOKUP($B258,'20230120'!$A$3:$G$838,6,FALSE))</f>
        <v>-1</v>
      </c>
      <c r="R258">
        <f>IF(VLOOKUP($B258,'20230120'!$A$3:$G$838,7,FALSE)="","",VLOOKUP($B258,'20230120'!$A$3:$G$838,7,FALSE))</f>
        <v>-3.9</v>
      </c>
    </row>
    <row r="259" spans="1:18">
      <c r="A259" s="10">
        <v>253</v>
      </c>
      <c r="B259" s="11">
        <v>156</v>
      </c>
      <c r="C259" t="s">
        <v>312</v>
      </c>
      <c r="D259" s="12" t="s">
        <v>313</v>
      </c>
      <c r="E259" s="12" t="s">
        <v>1768</v>
      </c>
      <c r="F259" s="11">
        <v>3</v>
      </c>
      <c r="G259" t="str">
        <f t="shared" si="14"/>
        <v>北海道　</v>
      </c>
      <c r="H259" s="1">
        <f>VLOOKUP(M259,評価協作成!$D$3:$F$838,2,FALSE)</f>
        <v>-0.6</v>
      </c>
      <c r="I259" s="1">
        <f>VLOOKUP(M259,評価協作成!$D$3:$F$838,3,FALSE)</f>
        <v>-2.7</v>
      </c>
      <c r="M259" s="1" t="str">
        <f t="shared" si="15"/>
        <v>北海道　松前</v>
      </c>
      <c r="O259" s="1">
        <f t="shared" si="12"/>
        <v>0</v>
      </c>
      <c r="P259" s="1">
        <f t="shared" si="13"/>
        <v>0</v>
      </c>
      <c r="Q259">
        <f>IF(VLOOKUP($B259,'20230120'!$A$3:$G$838,6,FALSE)="","",VLOOKUP($B259,'20230120'!$A$3:$G$838,6,FALSE))</f>
        <v>-0.6</v>
      </c>
      <c r="R259">
        <f>IF(VLOOKUP($B259,'20230120'!$A$3:$G$838,7,FALSE)="","",VLOOKUP($B259,'20230120'!$A$3:$G$838,7,FALSE))</f>
        <v>-2.7</v>
      </c>
    </row>
    <row r="260" spans="1:18">
      <c r="A260" s="10">
        <v>254</v>
      </c>
      <c r="B260" s="11">
        <v>194</v>
      </c>
      <c r="C260" t="s">
        <v>386</v>
      </c>
      <c r="D260" s="12" t="s">
        <v>387</v>
      </c>
      <c r="E260" s="12" t="s">
        <v>1801</v>
      </c>
      <c r="F260" s="11">
        <v>4</v>
      </c>
      <c r="G260" t="str">
        <f t="shared" si="14"/>
        <v>秋田県　</v>
      </c>
      <c r="H260" s="1">
        <f>VLOOKUP(M260,評価協作成!$D$3:$F$838,2,FALSE)</f>
        <v>-0.4</v>
      </c>
      <c r="I260" s="1">
        <f>VLOOKUP(M260,評価協作成!$D$3:$F$838,3,FALSE)</f>
        <v>-3.1</v>
      </c>
      <c r="M260" s="1" t="str">
        <f t="shared" si="15"/>
        <v>秋田県　五城目</v>
      </c>
      <c r="O260" s="1">
        <f t="shared" si="12"/>
        <v>0</v>
      </c>
      <c r="P260" s="1">
        <f t="shared" si="13"/>
        <v>0</v>
      </c>
      <c r="Q260">
        <f>IF(VLOOKUP($B260,'20230120'!$A$3:$G$838,6,FALSE)="","",VLOOKUP($B260,'20230120'!$A$3:$G$838,6,FALSE))</f>
        <v>-0.4</v>
      </c>
      <c r="R260">
        <f>IF(VLOOKUP($B260,'20230120'!$A$3:$G$838,7,FALSE)="","",VLOOKUP($B260,'20230120'!$A$3:$G$838,7,FALSE))</f>
        <v>-3.1</v>
      </c>
    </row>
    <row r="261" spans="1:18">
      <c r="A261" s="10">
        <v>255</v>
      </c>
      <c r="B261" s="11">
        <v>271</v>
      </c>
      <c r="C261" t="s">
        <v>1534</v>
      </c>
      <c r="D261" s="12" t="s">
        <v>1575</v>
      </c>
      <c r="E261" s="12" t="s">
        <v>1861</v>
      </c>
      <c r="F261" s="11">
        <v>4</v>
      </c>
      <c r="G261" t="str">
        <f t="shared" si="14"/>
        <v>山形県　</v>
      </c>
      <c r="H261" s="1">
        <f>VLOOKUP(M261,評価協作成!$D$3:$F$838,2,FALSE)</f>
        <v>-1.4</v>
      </c>
      <c r="I261" s="1">
        <f>VLOOKUP(M261,評価協作成!$D$3:$F$838,3,FALSE)</f>
        <v>-5</v>
      </c>
      <c r="M261" s="1" t="str">
        <f t="shared" si="15"/>
        <v>山形県　村山</v>
      </c>
      <c r="O261" s="1">
        <f t="shared" si="12"/>
        <v>0</v>
      </c>
      <c r="P261" s="1">
        <f t="shared" si="13"/>
        <v>0</v>
      </c>
      <c r="Q261">
        <f>IF(VLOOKUP($B261,'20230120'!$A$3:$G$838,6,FALSE)="","",VLOOKUP($B261,'20230120'!$A$3:$G$838,6,FALSE))</f>
        <v>-1.4</v>
      </c>
      <c r="R261">
        <f>IF(VLOOKUP($B261,'20230120'!$A$3:$G$838,7,FALSE)="","",VLOOKUP($B261,'20230120'!$A$3:$G$838,7,FALSE))</f>
        <v>-5</v>
      </c>
    </row>
    <row r="262" spans="1:18">
      <c r="A262" s="10">
        <v>256</v>
      </c>
      <c r="B262" s="11">
        <v>275</v>
      </c>
      <c r="C262" t="s">
        <v>521</v>
      </c>
      <c r="D262" s="12" t="s">
        <v>522</v>
      </c>
      <c r="E262" s="12" t="s">
        <v>1865</v>
      </c>
      <c r="F262" s="11">
        <v>3</v>
      </c>
      <c r="G262" t="str">
        <f t="shared" si="14"/>
        <v>山形県　</v>
      </c>
      <c r="H262" s="1">
        <f>VLOOKUP(M262,評価協作成!$D$3:$F$838,2,FALSE)</f>
        <v>-1.4</v>
      </c>
      <c r="I262" s="1">
        <f>VLOOKUP(M262,評価協作成!$D$3:$F$838,3,FALSE)</f>
        <v>-4.0999999999999996</v>
      </c>
      <c r="M262" s="1" t="str">
        <f t="shared" si="15"/>
        <v>山形県　長井</v>
      </c>
      <c r="O262" s="1">
        <f t="shared" si="12"/>
        <v>0</v>
      </c>
      <c r="P262" s="1">
        <f t="shared" si="13"/>
        <v>0</v>
      </c>
      <c r="Q262">
        <f>IF(VLOOKUP($B262,'20230120'!$A$3:$G$838,6,FALSE)="","",VLOOKUP($B262,'20230120'!$A$3:$G$838,6,FALSE))</f>
        <v>-1.4</v>
      </c>
      <c r="R262">
        <f>IF(VLOOKUP($B262,'20230120'!$A$3:$G$838,7,FALSE)="","",VLOOKUP($B262,'20230120'!$A$3:$G$838,7,FALSE))</f>
        <v>-4.0999999999999996</v>
      </c>
    </row>
    <row r="263" spans="1:18">
      <c r="A263" s="10">
        <v>257</v>
      </c>
      <c r="B263" s="11">
        <v>252</v>
      </c>
      <c r="C263" t="s">
        <v>499</v>
      </c>
      <c r="D263" s="12" t="s">
        <v>500</v>
      </c>
      <c r="E263" s="12" t="s">
        <v>1845</v>
      </c>
      <c r="F263" s="11">
        <v>5</v>
      </c>
      <c r="G263" t="str">
        <f t="shared" si="14"/>
        <v>宮城県　</v>
      </c>
      <c r="H263" s="1">
        <f>VLOOKUP(M263,評価協作成!$D$3:$F$838,2,FALSE)</f>
        <v>-1.3</v>
      </c>
      <c r="I263" s="1">
        <f>VLOOKUP(M263,評価協作成!$D$3:$F$838,3,FALSE)</f>
        <v>-4.4000000000000004</v>
      </c>
      <c r="M263" s="1" t="str">
        <f t="shared" si="15"/>
        <v>宮城県　新川</v>
      </c>
      <c r="O263" s="1">
        <f t="shared" ref="O263:O326" si="16">Q263-H263</f>
        <v>0</v>
      </c>
      <c r="P263" s="1">
        <f t="shared" ref="P263:P326" si="17">R263-I263</f>
        <v>0</v>
      </c>
      <c r="Q263">
        <f>IF(VLOOKUP($B263,'20230120'!$A$3:$G$838,6,FALSE)="","",VLOOKUP($B263,'20230120'!$A$3:$G$838,6,FALSE))</f>
        <v>-1.3</v>
      </c>
      <c r="R263">
        <f>IF(VLOOKUP($B263,'20230120'!$A$3:$G$838,7,FALSE)="","",VLOOKUP($B263,'20230120'!$A$3:$G$838,7,FALSE))</f>
        <v>-4.4000000000000004</v>
      </c>
    </row>
    <row r="264" spans="1:18">
      <c r="A264" s="10">
        <v>258</v>
      </c>
      <c r="B264" s="11">
        <v>175</v>
      </c>
      <c r="C264" t="s">
        <v>356</v>
      </c>
      <c r="D264" s="12" t="s">
        <v>357</v>
      </c>
      <c r="E264" s="12" t="s">
        <v>1786</v>
      </c>
      <c r="F264" s="11">
        <v>4</v>
      </c>
      <c r="G264" t="str">
        <f t="shared" ref="G264:G327" si="18">LEFT(E264,4)</f>
        <v>青森県　</v>
      </c>
      <c r="H264" s="1">
        <f>VLOOKUP(M264,評価協作成!$D$3:$F$838,2,FALSE)</f>
        <v>-0.1</v>
      </c>
      <c r="I264" s="1">
        <f>VLOOKUP(M264,評価協作成!$D$3:$F$838,3,FALSE)</f>
        <v>-2.8</v>
      </c>
      <c r="M264" s="1" t="str">
        <f t="shared" ref="M264:M326" si="19">G264&amp;C264</f>
        <v>青森県　深浦</v>
      </c>
      <c r="O264" s="1">
        <f t="shared" si="16"/>
        <v>0</v>
      </c>
      <c r="P264" s="1">
        <f t="shared" si="17"/>
        <v>0</v>
      </c>
      <c r="Q264">
        <f>IF(VLOOKUP($B264,'20230120'!$A$3:$G$838,6,FALSE)="","",VLOOKUP($B264,'20230120'!$A$3:$G$838,6,FALSE))</f>
        <v>-0.1</v>
      </c>
      <c r="R264">
        <f>IF(VLOOKUP($B264,'20230120'!$A$3:$G$838,7,FALSE)="","",VLOOKUP($B264,'20230120'!$A$3:$G$838,7,FALSE))</f>
        <v>-2.8</v>
      </c>
    </row>
    <row r="265" spans="1:18">
      <c r="A265" s="10">
        <v>259</v>
      </c>
      <c r="B265" s="11">
        <v>163</v>
      </c>
      <c r="C265" t="s">
        <v>346</v>
      </c>
      <c r="D265" s="12" t="s">
        <v>347</v>
      </c>
      <c r="E265" s="12" t="s">
        <v>1775</v>
      </c>
      <c r="F265" s="11">
        <v>3</v>
      </c>
      <c r="G265" t="str">
        <f t="shared" si="18"/>
        <v>青森県　</v>
      </c>
      <c r="H265" s="1">
        <f>VLOOKUP(M265,評価協作成!$D$3:$F$838,2,FALSE)</f>
        <v>-0.3</v>
      </c>
      <c r="I265" s="1">
        <f>VLOOKUP(M265,評価協作成!$D$3:$F$838,3,FALSE)</f>
        <v>-2.7</v>
      </c>
      <c r="M265" s="1" t="str">
        <f t="shared" si="19"/>
        <v>青森県　大間</v>
      </c>
      <c r="O265" s="1">
        <f t="shared" si="16"/>
        <v>0</v>
      </c>
      <c r="P265" s="1">
        <f t="shared" si="17"/>
        <v>0</v>
      </c>
      <c r="Q265">
        <f>IF(VLOOKUP($B265,'20230120'!$A$3:$G$838,6,FALSE)="","",VLOOKUP($B265,'20230120'!$A$3:$G$838,6,FALSE))</f>
        <v>-0.3</v>
      </c>
      <c r="R265">
        <f>IF(VLOOKUP($B265,'20230120'!$A$3:$G$838,7,FALSE)="","",VLOOKUP($B265,'20230120'!$A$3:$G$838,7,FALSE))</f>
        <v>-2.7</v>
      </c>
    </row>
    <row r="266" spans="1:18">
      <c r="A266" s="10">
        <v>260</v>
      </c>
      <c r="B266" s="11">
        <v>409</v>
      </c>
      <c r="C266" t="s">
        <v>761</v>
      </c>
      <c r="D266" s="12" t="s">
        <v>762</v>
      </c>
      <c r="E266" s="12" t="s">
        <v>1993</v>
      </c>
      <c r="F266" s="11">
        <v>3</v>
      </c>
      <c r="G266" t="str">
        <f t="shared" si="18"/>
        <v>長野県　</v>
      </c>
      <c r="H266" s="1">
        <f>VLOOKUP(M266,評価協作成!$D$3:$F$838,2,FALSE)</f>
        <v>-3.2</v>
      </c>
      <c r="I266" s="1">
        <f>VLOOKUP(M266,評価協作成!$D$3:$F$838,3,FALSE)</f>
        <v>-7.5</v>
      </c>
      <c r="M266" s="1" t="str">
        <f t="shared" si="19"/>
        <v>長野県　原村</v>
      </c>
      <c r="O266" s="1">
        <f t="shared" si="16"/>
        <v>0</v>
      </c>
      <c r="P266" s="1">
        <f t="shared" si="17"/>
        <v>0</v>
      </c>
      <c r="Q266">
        <f>IF(VLOOKUP($B266,'20230120'!$A$3:$G$838,6,FALSE)="","",VLOOKUP($B266,'20230120'!$A$3:$G$838,6,FALSE))</f>
        <v>-3.2</v>
      </c>
      <c r="R266">
        <f>IF(VLOOKUP($B266,'20230120'!$A$3:$G$838,7,FALSE)="","",VLOOKUP($B266,'20230120'!$A$3:$G$838,7,FALSE))</f>
        <v>-7.5</v>
      </c>
    </row>
    <row r="267" spans="1:18">
      <c r="A267" s="10">
        <v>261</v>
      </c>
      <c r="B267" s="11">
        <v>180</v>
      </c>
      <c r="C267" t="s">
        <v>348</v>
      </c>
      <c r="D267" s="12" t="s">
        <v>349</v>
      </c>
      <c r="E267" s="12" t="s">
        <v>1790</v>
      </c>
      <c r="F267" s="11">
        <v>3</v>
      </c>
      <c r="G267" t="str">
        <f t="shared" si="18"/>
        <v>青森県　</v>
      </c>
      <c r="H267" s="1">
        <f>VLOOKUP(M267,評価協作成!$D$3:$F$838,2,FALSE)</f>
        <v>-1.6</v>
      </c>
      <c r="I267" s="1">
        <f>VLOOKUP(M267,評価協作成!$D$3:$F$838,3,FALSE)</f>
        <v>-6</v>
      </c>
      <c r="M267" s="1" t="str">
        <f t="shared" si="19"/>
        <v>青森県　十和田</v>
      </c>
      <c r="O267" s="1">
        <f t="shared" si="16"/>
        <v>0</v>
      </c>
      <c r="P267" s="1">
        <f t="shared" si="17"/>
        <v>0</v>
      </c>
      <c r="Q267">
        <f>IF(VLOOKUP($B267,'20230120'!$A$3:$G$838,6,FALSE)="","",VLOOKUP($B267,'20230120'!$A$3:$G$838,6,FALSE))</f>
        <v>-1.6</v>
      </c>
      <c r="R267">
        <f>IF(VLOOKUP($B267,'20230120'!$A$3:$G$838,7,FALSE)="","",VLOOKUP($B267,'20230120'!$A$3:$G$838,7,FALSE))</f>
        <v>-6</v>
      </c>
    </row>
    <row r="268" spans="1:18">
      <c r="A268" s="10">
        <v>262</v>
      </c>
      <c r="B268" s="11">
        <v>206</v>
      </c>
      <c r="C268" t="s">
        <v>388</v>
      </c>
      <c r="D268" s="12" t="s">
        <v>389</v>
      </c>
      <c r="E268" s="12" t="s">
        <v>1809</v>
      </c>
      <c r="F268" s="11">
        <v>4</v>
      </c>
      <c r="G268" t="str">
        <f t="shared" si="18"/>
        <v>秋田県　</v>
      </c>
      <c r="H268" s="1">
        <f>VLOOKUP(M268,評価協作成!$D$3:$F$838,2,FALSE)</f>
        <v>-0.1</v>
      </c>
      <c r="I268" s="1">
        <f>VLOOKUP(M268,評価協作成!$D$3:$F$838,3,FALSE)</f>
        <v>-2.8</v>
      </c>
      <c r="M268" s="1" t="str">
        <f t="shared" si="19"/>
        <v>秋田県　矢島</v>
      </c>
      <c r="O268" s="1">
        <f t="shared" si="16"/>
        <v>0</v>
      </c>
      <c r="P268" s="1">
        <f t="shared" si="17"/>
        <v>0</v>
      </c>
      <c r="Q268">
        <f>IF(VLOOKUP($B268,'20230120'!$A$3:$G$838,6,FALSE)="","",VLOOKUP($B268,'20230120'!$A$3:$G$838,6,FALSE))</f>
        <v>-0.1</v>
      </c>
      <c r="R268">
        <f>IF(VLOOKUP($B268,'20230120'!$A$3:$G$838,7,FALSE)="","",VLOOKUP($B268,'20230120'!$A$3:$G$838,7,FALSE))</f>
        <v>-2.8</v>
      </c>
    </row>
    <row r="269" spans="1:18">
      <c r="A269" s="10">
        <v>263</v>
      </c>
      <c r="B269" s="11">
        <v>504</v>
      </c>
      <c r="C269" t="s">
        <v>927</v>
      </c>
      <c r="D269" s="12" t="s">
        <v>928</v>
      </c>
      <c r="E269" s="12" t="s">
        <v>2079</v>
      </c>
      <c r="F269" s="11">
        <v>4</v>
      </c>
      <c r="G269" t="str">
        <f t="shared" si="18"/>
        <v>新潟県　</v>
      </c>
      <c r="H269" s="1">
        <f>VLOOKUP(M269,評価協作成!$D$3:$F$838,2,FALSE)</f>
        <v>-0.1</v>
      </c>
      <c r="I269" s="1">
        <f>VLOOKUP(M269,評価協作成!$D$3:$F$838,3,FALSE)</f>
        <v>-3.1</v>
      </c>
      <c r="M269" s="1" t="str">
        <f t="shared" si="19"/>
        <v>新潟県　津川</v>
      </c>
      <c r="O269" s="1">
        <f t="shared" si="16"/>
        <v>0</v>
      </c>
      <c r="P269" s="1">
        <f t="shared" si="17"/>
        <v>0</v>
      </c>
      <c r="Q269">
        <f>IF(VLOOKUP($B269,'20230120'!$A$3:$G$838,6,FALSE)="","",VLOOKUP($B269,'20230120'!$A$3:$G$838,6,FALSE))</f>
        <v>-0.1</v>
      </c>
      <c r="R269">
        <f>IF(VLOOKUP($B269,'20230120'!$A$3:$G$838,7,FALSE)="","",VLOOKUP($B269,'20230120'!$A$3:$G$838,7,FALSE))</f>
        <v>-3.1</v>
      </c>
    </row>
    <row r="270" spans="1:18">
      <c r="A270" s="10">
        <v>264</v>
      </c>
      <c r="B270" s="11">
        <v>407</v>
      </c>
      <c r="C270" t="s">
        <v>1547</v>
      </c>
      <c r="D270" s="12" t="s">
        <v>1589</v>
      </c>
      <c r="E270" s="12" t="s">
        <v>1991</v>
      </c>
      <c r="F270" s="11">
        <v>2</v>
      </c>
      <c r="G270" t="str">
        <f t="shared" si="18"/>
        <v>長野県　</v>
      </c>
      <c r="H270" s="1">
        <f>VLOOKUP(M270,評価協作成!$D$3:$F$838,2,FALSE)</f>
        <v>-2.2000000000000002</v>
      </c>
      <c r="I270" s="1">
        <f>VLOOKUP(M270,評価協作成!$D$3:$F$838,3,FALSE)</f>
        <v>-6.2</v>
      </c>
      <c r="M270" s="1" t="str">
        <f t="shared" si="19"/>
        <v>長野県　木曽平沢</v>
      </c>
      <c r="O270" s="1">
        <f t="shared" si="16"/>
        <v>0</v>
      </c>
      <c r="P270" s="1">
        <f t="shared" si="17"/>
        <v>0</v>
      </c>
      <c r="Q270">
        <f>IF(VLOOKUP($B270,'20230120'!$A$3:$G$838,6,FALSE)="","",VLOOKUP($B270,'20230120'!$A$3:$G$838,6,FALSE))</f>
        <v>-2.2000000000000002</v>
      </c>
      <c r="R270">
        <f>IF(VLOOKUP($B270,'20230120'!$A$3:$G$838,7,FALSE)="","",VLOOKUP($B270,'20230120'!$A$3:$G$838,7,FALSE))</f>
        <v>-6.2</v>
      </c>
    </row>
    <row r="271" spans="1:18">
      <c r="A271" s="10">
        <v>265</v>
      </c>
      <c r="B271" s="11">
        <v>399</v>
      </c>
      <c r="C271" t="s">
        <v>1545</v>
      </c>
      <c r="D271" s="12" t="s">
        <v>1587</v>
      </c>
      <c r="E271" s="12" t="s">
        <v>1984</v>
      </c>
      <c r="F271" s="11">
        <v>4</v>
      </c>
      <c r="G271" t="str">
        <f t="shared" si="18"/>
        <v>長野県　</v>
      </c>
      <c r="H271" s="1">
        <f>VLOOKUP(M271,評価協作成!$D$3:$F$838,2,FALSE)</f>
        <v>-3</v>
      </c>
      <c r="I271" s="1">
        <f>VLOOKUP(M271,評価協作成!$D$3:$F$838,3,FALSE)</f>
        <v>-7.8</v>
      </c>
      <c r="M271" s="1" t="str">
        <f t="shared" si="19"/>
        <v>長野県　東御</v>
      </c>
      <c r="O271" s="1">
        <f t="shared" si="16"/>
        <v>0</v>
      </c>
      <c r="P271" s="1">
        <f t="shared" si="17"/>
        <v>0</v>
      </c>
      <c r="Q271">
        <f>IF(VLOOKUP($B271,'20230120'!$A$3:$G$838,6,FALSE)="","",VLOOKUP($B271,'20230120'!$A$3:$G$838,6,FALSE))</f>
        <v>-3</v>
      </c>
      <c r="R271">
        <f>IF(VLOOKUP($B271,'20230120'!$A$3:$G$838,7,FALSE)="","",VLOOKUP($B271,'20230120'!$A$3:$G$838,7,FALSE))</f>
        <v>-7.8</v>
      </c>
    </row>
    <row r="272" spans="1:18">
      <c r="A272" s="10">
        <v>266</v>
      </c>
      <c r="B272" s="11">
        <v>228</v>
      </c>
      <c r="C272" t="s">
        <v>452</v>
      </c>
      <c r="D272" s="12" t="s">
        <v>453</v>
      </c>
      <c r="E272" s="12" t="s">
        <v>1825</v>
      </c>
      <c r="F272" s="11">
        <v>4</v>
      </c>
      <c r="G272" t="str">
        <f t="shared" si="18"/>
        <v>岩手県　</v>
      </c>
      <c r="H272" s="1">
        <f>VLOOKUP(M272,評価協作成!$D$3:$F$838,2,FALSE)</f>
        <v>-1.4</v>
      </c>
      <c r="I272" s="1">
        <f>VLOOKUP(M272,評価協作成!$D$3:$F$838,3,FALSE)</f>
        <v>-5</v>
      </c>
      <c r="M272" s="1" t="str">
        <f t="shared" si="19"/>
        <v>岩手県　川井</v>
      </c>
      <c r="O272" s="1">
        <f t="shared" si="16"/>
        <v>0</v>
      </c>
      <c r="P272" s="1">
        <f t="shared" si="17"/>
        <v>0</v>
      </c>
      <c r="Q272">
        <f>IF(VLOOKUP($B272,'20230120'!$A$3:$G$838,6,FALSE)="","",VLOOKUP($B272,'20230120'!$A$3:$G$838,6,FALSE))</f>
        <v>-1.4</v>
      </c>
      <c r="R272">
        <f>IF(VLOOKUP($B272,'20230120'!$A$3:$G$838,7,FALSE)="","",VLOOKUP($B272,'20230120'!$A$3:$G$838,7,FALSE))</f>
        <v>-5</v>
      </c>
    </row>
    <row r="273" spans="1:18">
      <c r="A273" s="10">
        <v>267</v>
      </c>
      <c r="B273" s="11">
        <v>620</v>
      </c>
      <c r="C273" t="s">
        <v>1122</v>
      </c>
      <c r="D273" s="12" t="s">
        <v>1123</v>
      </c>
      <c r="E273" s="12" t="s">
        <v>2187</v>
      </c>
      <c r="F273" s="11">
        <v>4</v>
      </c>
      <c r="G273" t="str">
        <f t="shared" si="18"/>
        <v>広島県　</v>
      </c>
      <c r="H273" s="1">
        <f>VLOOKUP(M273,評価協作成!$D$3:$F$838,2,FALSE)</f>
        <v>-0.9</v>
      </c>
      <c r="I273" s="1">
        <f>VLOOKUP(M273,評価協作成!$D$3:$F$838,3,FALSE)</f>
        <v>-4.0999999999999996</v>
      </c>
      <c r="M273" s="1" t="str">
        <f t="shared" si="19"/>
        <v>広島県　高野</v>
      </c>
      <c r="O273" s="1">
        <f t="shared" si="16"/>
        <v>0</v>
      </c>
      <c r="P273" s="1">
        <f t="shared" si="17"/>
        <v>0</v>
      </c>
      <c r="Q273">
        <f>IF(VLOOKUP($B273,'20230120'!$A$3:$G$838,6,FALSE)="","",VLOOKUP($B273,'20230120'!$A$3:$G$838,6,FALSE))</f>
        <v>-0.9</v>
      </c>
      <c r="R273">
        <f>IF(VLOOKUP($B273,'20230120'!$A$3:$G$838,7,FALSE)="","",VLOOKUP($B273,'20230120'!$A$3:$G$838,7,FALSE))</f>
        <v>-4.0999999999999996</v>
      </c>
    </row>
    <row r="274" spans="1:18">
      <c r="A274" s="10">
        <v>268</v>
      </c>
      <c r="B274" s="11">
        <v>324</v>
      </c>
      <c r="C274" t="s">
        <v>619</v>
      </c>
      <c r="D274" s="12" t="s">
        <v>620</v>
      </c>
      <c r="E274" s="12" t="s">
        <v>1910</v>
      </c>
      <c r="F274" s="11">
        <v>4</v>
      </c>
      <c r="G274" t="str">
        <f t="shared" si="18"/>
        <v>栃木県　</v>
      </c>
      <c r="H274" s="1">
        <f>VLOOKUP(M274,評価協作成!$D$3:$F$838,2,FALSE)</f>
        <v>-2.2000000000000002</v>
      </c>
      <c r="I274" s="1">
        <f>VLOOKUP(M274,評価協作成!$D$3:$F$838,3,FALSE)</f>
        <v>-5.9</v>
      </c>
      <c r="M274" s="1" t="str">
        <f t="shared" si="19"/>
        <v>栃木県　五十里</v>
      </c>
      <c r="O274" s="1">
        <f t="shared" si="16"/>
        <v>0</v>
      </c>
      <c r="P274" s="1">
        <f t="shared" si="17"/>
        <v>0</v>
      </c>
      <c r="Q274">
        <f>IF(VLOOKUP($B274,'20230120'!$A$3:$G$838,6,FALSE)="","",VLOOKUP($B274,'20230120'!$A$3:$G$838,6,FALSE))</f>
        <v>-2.2000000000000002</v>
      </c>
      <c r="R274">
        <f>IF(VLOOKUP($B274,'20230120'!$A$3:$G$838,7,FALSE)="","",VLOOKUP($B274,'20230120'!$A$3:$G$838,7,FALSE))</f>
        <v>-5.9</v>
      </c>
    </row>
    <row r="275" spans="1:18">
      <c r="A275" s="10">
        <v>269</v>
      </c>
      <c r="B275" s="11">
        <v>236</v>
      </c>
      <c r="C275" t="s">
        <v>454</v>
      </c>
      <c r="D275" s="12" t="s">
        <v>455</v>
      </c>
      <c r="E275" s="12" t="s">
        <v>1833</v>
      </c>
      <c r="F275" s="11">
        <v>4</v>
      </c>
      <c r="G275" t="str">
        <f t="shared" si="18"/>
        <v>岩手県　</v>
      </c>
      <c r="H275" s="1">
        <f>VLOOKUP(M275,評価協作成!$D$3:$F$838,2,FALSE)</f>
        <v>-1.4</v>
      </c>
      <c r="I275" s="1">
        <f>VLOOKUP(M275,評価協作成!$D$3:$F$838,3,FALSE)</f>
        <v>-4.5</v>
      </c>
      <c r="M275" s="1" t="str">
        <f t="shared" si="19"/>
        <v>岩手県　若柳</v>
      </c>
      <c r="O275" s="1">
        <f t="shared" si="16"/>
        <v>0</v>
      </c>
      <c r="P275" s="1">
        <f t="shared" si="17"/>
        <v>0</v>
      </c>
      <c r="Q275">
        <f>IF(VLOOKUP($B275,'20230120'!$A$3:$G$838,6,FALSE)="","",VLOOKUP($B275,'20230120'!$A$3:$G$838,6,FALSE))</f>
        <v>-1.4</v>
      </c>
      <c r="R275">
        <f>IF(VLOOKUP($B275,'20230120'!$A$3:$G$838,7,FALSE)="","",VLOOKUP($B275,'20230120'!$A$3:$G$838,7,FALSE))</f>
        <v>-4.5</v>
      </c>
    </row>
    <row r="276" spans="1:18">
      <c r="A276" s="10">
        <v>270</v>
      </c>
      <c r="B276" s="11">
        <v>288</v>
      </c>
      <c r="C276" t="s">
        <v>559</v>
      </c>
      <c r="D276" s="12" t="s">
        <v>560</v>
      </c>
      <c r="E276" s="12" t="s">
        <v>1876</v>
      </c>
      <c r="F276" s="11">
        <v>4</v>
      </c>
      <c r="G276" t="str">
        <f t="shared" si="18"/>
        <v>福島県　</v>
      </c>
      <c r="H276" s="1">
        <f>VLOOKUP(M276,評価協作成!$D$3:$F$838,2,FALSE)</f>
        <v>-0.3</v>
      </c>
      <c r="I276" s="1">
        <f>VLOOKUP(M276,評価協作成!$D$3:$F$838,3,FALSE)</f>
        <v>-3</v>
      </c>
      <c r="M276" s="1" t="str">
        <f t="shared" si="19"/>
        <v>福島県　西会津</v>
      </c>
      <c r="O276" s="1">
        <f t="shared" si="16"/>
        <v>0</v>
      </c>
      <c r="P276" s="1">
        <f t="shared" si="17"/>
        <v>0</v>
      </c>
      <c r="Q276">
        <f>IF(VLOOKUP($B276,'20230120'!$A$3:$G$838,6,FALSE)="","",VLOOKUP($B276,'20230120'!$A$3:$G$838,6,FALSE))</f>
        <v>-0.3</v>
      </c>
      <c r="R276">
        <f>IF(VLOOKUP($B276,'20230120'!$A$3:$G$838,7,FALSE)="","",VLOOKUP($B276,'20230120'!$A$3:$G$838,7,FALSE))</f>
        <v>-3</v>
      </c>
    </row>
    <row r="277" spans="1:18">
      <c r="A277" s="10">
        <v>271</v>
      </c>
      <c r="B277" s="11">
        <v>244</v>
      </c>
      <c r="C277" t="s">
        <v>471</v>
      </c>
      <c r="D277" s="12" t="s">
        <v>472</v>
      </c>
      <c r="E277" s="13" t="s">
        <v>1839</v>
      </c>
      <c r="F277" s="11">
        <v>4</v>
      </c>
      <c r="G277" t="str">
        <f t="shared" si="18"/>
        <v>宮城県　</v>
      </c>
      <c r="H277" s="1">
        <f>VLOOKUP(M277,評価協作成!$D$3:$F$838,2,FALSE)</f>
        <v>-1.2</v>
      </c>
      <c r="I277" s="1">
        <f>VLOOKUP(M277,評価協作成!$D$3:$F$838,3,FALSE)</f>
        <v>-4.2</v>
      </c>
      <c r="M277" s="1" t="str">
        <f t="shared" si="19"/>
        <v>宮城県　川渡</v>
      </c>
      <c r="O277" s="1">
        <f t="shared" si="16"/>
        <v>0</v>
      </c>
      <c r="P277" s="1">
        <f t="shared" si="17"/>
        <v>0</v>
      </c>
      <c r="Q277">
        <f>IF(VLOOKUP($B277,'20230120'!$A$3:$G$838,6,FALSE)="","",VLOOKUP($B277,'20230120'!$A$3:$G$838,6,FALSE))</f>
        <v>-1.2</v>
      </c>
      <c r="R277">
        <f>IF(VLOOKUP($B277,'20230120'!$A$3:$G$838,7,FALSE)="","",VLOOKUP($B277,'20230120'!$A$3:$G$838,7,FALSE))</f>
        <v>-4.2</v>
      </c>
    </row>
    <row r="278" spans="1:18">
      <c r="A278" s="10">
        <v>272</v>
      </c>
      <c r="B278" s="11">
        <v>277</v>
      </c>
      <c r="C278" t="s">
        <v>523</v>
      </c>
      <c r="D278" s="12" t="s">
        <v>524</v>
      </c>
      <c r="E278" s="12" t="s">
        <v>1867</v>
      </c>
      <c r="F278" s="11">
        <v>3</v>
      </c>
      <c r="G278" t="str">
        <f t="shared" si="18"/>
        <v>山形県　</v>
      </c>
      <c r="H278" s="1">
        <f>VLOOKUP(M278,評価協作成!$D$3:$F$838,2,FALSE)</f>
        <v>-1</v>
      </c>
      <c r="I278" s="1">
        <f>VLOOKUP(M278,評価協作成!$D$3:$F$838,3,FALSE)</f>
        <v>-4.0999999999999996</v>
      </c>
      <c r="M278" s="1" t="str">
        <f t="shared" si="19"/>
        <v>山形県　高畠</v>
      </c>
      <c r="O278" s="1">
        <f t="shared" si="16"/>
        <v>0</v>
      </c>
      <c r="P278" s="1">
        <f t="shared" si="17"/>
        <v>0</v>
      </c>
      <c r="Q278">
        <f>IF(VLOOKUP($B278,'20230120'!$A$3:$G$838,6,FALSE)="","",VLOOKUP($B278,'20230120'!$A$3:$G$838,6,FALSE))</f>
        <v>-1</v>
      </c>
      <c r="R278">
        <f>IF(VLOOKUP($B278,'20230120'!$A$3:$G$838,7,FALSE)="","",VLOOKUP($B278,'20230120'!$A$3:$G$838,7,FALSE))</f>
        <v>-4.0999999999999996</v>
      </c>
    </row>
    <row r="279" spans="1:18">
      <c r="A279" s="10">
        <v>273</v>
      </c>
      <c r="B279" s="11">
        <v>224</v>
      </c>
      <c r="C279" t="s">
        <v>436</v>
      </c>
      <c r="D279" s="12" t="s">
        <v>437</v>
      </c>
      <c r="E279" s="12" t="s">
        <v>1824</v>
      </c>
      <c r="F279" s="11">
        <v>3</v>
      </c>
      <c r="G279" t="str">
        <f t="shared" si="18"/>
        <v>岩手県　</v>
      </c>
      <c r="H279" s="1">
        <f>VLOOKUP(M279,評価協作成!$D$3:$F$838,2,FALSE)</f>
        <v>-1.7</v>
      </c>
      <c r="I279" s="1">
        <f>VLOOKUP(M279,評価協作成!$D$3:$F$838,3,FALSE)</f>
        <v>-4.8</v>
      </c>
      <c r="M279" s="1" t="str">
        <f t="shared" si="19"/>
        <v>岩手県　盛岡</v>
      </c>
      <c r="O279" s="1">
        <f t="shared" si="16"/>
        <v>0</v>
      </c>
      <c r="P279" s="1">
        <f t="shared" si="17"/>
        <v>0</v>
      </c>
      <c r="Q279">
        <f>IF(VLOOKUP($B279,'20230120'!$A$3:$G$838,6,FALSE)="","",VLOOKUP($B279,'20230120'!$A$3:$G$838,6,FALSE))</f>
        <v>-1.7</v>
      </c>
      <c r="R279">
        <f>IF(VLOOKUP($B279,'20230120'!$A$3:$G$838,7,FALSE)="","",VLOOKUP($B279,'20230120'!$A$3:$G$838,7,FALSE))</f>
        <v>-4.8</v>
      </c>
    </row>
    <row r="280" spans="1:18">
      <c r="A280" s="10">
        <v>274</v>
      </c>
      <c r="B280" s="11">
        <v>516</v>
      </c>
      <c r="C280" t="s">
        <v>949</v>
      </c>
      <c r="D280" s="12" t="s">
        <v>950</v>
      </c>
      <c r="E280" s="12" t="s">
        <v>2088</v>
      </c>
      <c r="F280" s="11">
        <v>4</v>
      </c>
      <c r="G280" t="str">
        <f t="shared" si="18"/>
        <v>新潟県　</v>
      </c>
      <c r="H280" s="1">
        <f>VLOOKUP(M280,評価協作成!$D$3:$F$838,2,FALSE)</f>
        <v>-0.9</v>
      </c>
      <c r="I280" s="1">
        <f>VLOOKUP(M280,評価協作成!$D$3:$F$838,3,FALSE)</f>
        <v>-3.4</v>
      </c>
      <c r="M280" s="1" t="str">
        <f t="shared" si="19"/>
        <v>新潟県　津南</v>
      </c>
      <c r="O280" s="1">
        <f t="shared" si="16"/>
        <v>0</v>
      </c>
      <c r="P280" s="1">
        <f t="shared" si="17"/>
        <v>0</v>
      </c>
      <c r="Q280">
        <f>IF(VLOOKUP($B280,'20230120'!$A$3:$G$838,6,FALSE)="","",VLOOKUP($B280,'20230120'!$A$3:$G$838,6,FALSE))</f>
        <v>-0.9</v>
      </c>
      <c r="R280">
        <f>IF(VLOOKUP($B280,'20230120'!$A$3:$G$838,7,FALSE)="","",VLOOKUP($B280,'20230120'!$A$3:$G$838,7,FALSE))</f>
        <v>-3.4</v>
      </c>
    </row>
    <row r="281" spans="1:18">
      <c r="A281" s="10">
        <v>275</v>
      </c>
      <c r="B281" s="11">
        <v>193</v>
      </c>
      <c r="C281" t="s">
        <v>390</v>
      </c>
      <c r="D281" s="12" t="s">
        <v>391</v>
      </c>
      <c r="E281" s="12" t="s">
        <v>1800</v>
      </c>
      <c r="F281" s="11">
        <v>4</v>
      </c>
      <c r="G281" t="str">
        <f t="shared" si="18"/>
        <v>秋田県　</v>
      </c>
      <c r="H281" s="1">
        <f>VLOOKUP(M281,評価協作成!$D$3:$F$838,2,FALSE)</f>
        <v>-0.4</v>
      </c>
      <c r="I281" s="1">
        <f>VLOOKUP(M281,評価協作成!$D$3:$F$838,3,FALSE)</f>
        <v>-4.2</v>
      </c>
      <c r="M281" s="1" t="str">
        <f t="shared" si="19"/>
        <v>秋田県　大潟</v>
      </c>
      <c r="O281" s="1">
        <f t="shared" si="16"/>
        <v>0</v>
      </c>
      <c r="P281" s="1">
        <f t="shared" si="17"/>
        <v>0</v>
      </c>
      <c r="Q281">
        <f>IF(VLOOKUP($B281,'20230120'!$A$3:$G$838,6,FALSE)="","",VLOOKUP($B281,'20230120'!$A$3:$G$838,6,FALSE))</f>
        <v>-0.4</v>
      </c>
      <c r="R281">
        <f>IF(VLOOKUP($B281,'20230120'!$A$3:$G$838,7,FALSE)="","",VLOOKUP($B281,'20230120'!$A$3:$G$838,7,FALSE))</f>
        <v>-4.2</v>
      </c>
    </row>
    <row r="282" spans="1:18">
      <c r="A282" s="10">
        <v>276</v>
      </c>
      <c r="B282" s="11">
        <v>285</v>
      </c>
      <c r="C282" t="s">
        <v>561</v>
      </c>
      <c r="D282" s="12" t="s">
        <v>562</v>
      </c>
      <c r="E282" s="12" t="s">
        <v>1874</v>
      </c>
      <c r="F282" s="11">
        <v>4</v>
      </c>
      <c r="G282" t="str">
        <f t="shared" si="18"/>
        <v>福島県　</v>
      </c>
      <c r="H282" s="1">
        <f>VLOOKUP(M282,評価協作成!$D$3:$F$838,2,FALSE)</f>
        <v>-1.3</v>
      </c>
      <c r="I282" s="1">
        <f>VLOOKUP(M282,評価協作成!$D$3:$F$838,3,FALSE)</f>
        <v>-5</v>
      </c>
      <c r="M282" s="1" t="str">
        <f t="shared" si="19"/>
        <v>福島県　喜多方</v>
      </c>
      <c r="O282" s="1">
        <f t="shared" si="16"/>
        <v>0</v>
      </c>
      <c r="P282" s="1">
        <f t="shared" si="17"/>
        <v>0</v>
      </c>
      <c r="Q282">
        <f>IF(VLOOKUP($B282,'20230120'!$A$3:$G$838,6,FALSE)="","",VLOOKUP($B282,'20230120'!$A$3:$G$838,6,FALSE))</f>
        <v>-1.3</v>
      </c>
      <c r="R282">
        <f>IF(VLOOKUP($B282,'20230120'!$A$3:$G$838,7,FALSE)="","",VLOOKUP($B282,'20230120'!$A$3:$G$838,7,FALSE))</f>
        <v>-5</v>
      </c>
    </row>
    <row r="283" spans="1:18">
      <c r="A283" s="10">
        <v>277</v>
      </c>
      <c r="B283" s="11">
        <v>279</v>
      </c>
      <c r="C283" t="s">
        <v>527</v>
      </c>
      <c r="D283" s="12" t="s">
        <v>528</v>
      </c>
      <c r="E283" s="12" t="s">
        <v>1869</v>
      </c>
      <c r="F283" s="11">
        <v>4</v>
      </c>
      <c r="G283" t="str">
        <f t="shared" si="18"/>
        <v>山形県　</v>
      </c>
      <c r="H283" s="1">
        <f>VLOOKUP(M283,評価協作成!$D$3:$F$838,2,FALSE)</f>
        <v>-0.8</v>
      </c>
      <c r="I283" s="1">
        <f>VLOOKUP(M283,評価協作成!$D$3:$F$838,3,FALSE)</f>
        <v>-3.7</v>
      </c>
      <c r="M283" s="1" t="str">
        <f t="shared" si="19"/>
        <v>山形県　米沢</v>
      </c>
      <c r="O283" s="1">
        <f t="shared" si="16"/>
        <v>0</v>
      </c>
      <c r="P283" s="1">
        <f t="shared" si="17"/>
        <v>0</v>
      </c>
      <c r="Q283">
        <f>IF(VLOOKUP($B283,'20230120'!$A$3:$G$838,6,FALSE)="","",VLOOKUP($B283,'20230120'!$A$3:$G$838,6,FALSE))</f>
        <v>-0.8</v>
      </c>
      <c r="R283">
        <f>IF(VLOOKUP($B283,'20230120'!$A$3:$G$838,7,FALSE)="","",VLOOKUP($B283,'20230120'!$A$3:$G$838,7,FALSE))</f>
        <v>-3.7</v>
      </c>
    </row>
    <row r="284" spans="1:18">
      <c r="A284" s="10">
        <v>278</v>
      </c>
      <c r="B284" s="11">
        <v>391</v>
      </c>
      <c r="C284" t="s">
        <v>731</v>
      </c>
      <c r="D284" s="12" t="s">
        <v>732</v>
      </c>
      <c r="E284" s="12" t="s">
        <v>1976</v>
      </c>
      <c r="F284" s="11">
        <v>4</v>
      </c>
      <c r="G284" t="str">
        <f t="shared" si="18"/>
        <v>長野県　</v>
      </c>
      <c r="H284" s="1">
        <f>VLOOKUP(M284,評価協作成!$D$3:$F$838,2,FALSE)</f>
        <v>-1.5</v>
      </c>
      <c r="I284" s="1">
        <f>VLOOKUP(M284,評価協作成!$D$3:$F$838,3,FALSE)</f>
        <v>-5.0999999999999996</v>
      </c>
      <c r="M284" s="1" t="str">
        <f t="shared" si="19"/>
        <v>長野県　飯山</v>
      </c>
      <c r="O284" s="1">
        <f t="shared" si="16"/>
        <v>0</v>
      </c>
      <c r="P284" s="1">
        <f t="shared" si="17"/>
        <v>0</v>
      </c>
      <c r="Q284">
        <f>IF(VLOOKUP($B284,'20230120'!$A$3:$G$838,6,FALSE)="","",VLOOKUP($B284,'20230120'!$A$3:$G$838,6,FALSE))</f>
        <v>-1.5</v>
      </c>
      <c r="R284">
        <f>IF(VLOOKUP($B284,'20230120'!$A$3:$G$838,7,FALSE)="","",VLOOKUP($B284,'20230120'!$A$3:$G$838,7,FALSE))</f>
        <v>-5.0999999999999996</v>
      </c>
    </row>
    <row r="285" spans="1:18">
      <c r="A285" s="10">
        <v>279</v>
      </c>
      <c r="B285" s="11">
        <v>512</v>
      </c>
      <c r="C285" t="s">
        <v>941</v>
      </c>
      <c r="D285" s="12" t="s">
        <v>942</v>
      </c>
      <c r="E285" s="12" t="s">
        <v>2085</v>
      </c>
      <c r="F285" s="11">
        <v>4</v>
      </c>
      <c r="G285" t="str">
        <f t="shared" si="18"/>
        <v>新潟県　</v>
      </c>
      <c r="H285" s="1">
        <f>VLOOKUP(M285,評価協作成!$D$3:$F$838,2,FALSE)</f>
        <v>-0.2</v>
      </c>
      <c r="I285" s="1">
        <f>VLOOKUP(M285,評価協作成!$D$3:$F$838,3,FALSE)</f>
        <v>-2.2000000000000002</v>
      </c>
      <c r="M285" s="1" t="str">
        <f t="shared" si="19"/>
        <v>新潟県　十日町</v>
      </c>
      <c r="O285" s="1">
        <f t="shared" si="16"/>
        <v>0</v>
      </c>
      <c r="P285" s="1">
        <f t="shared" si="17"/>
        <v>0</v>
      </c>
      <c r="Q285">
        <f>IF(VLOOKUP($B285,'20230120'!$A$3:$G$838,6,FALSE)="","",VLOOKUP($B285,'20230120'!$A$3:$G$838,6,FALSE))</f>
        <v>-0.2</v>
      </c>
      <c r="R285">
        <f>IF(VLOOKUP($B285,'20230120'!$A$3:$G$838,7,FALSE)="","",VLOOKUP($B285,'20230120'!$A$3:$G$838,7,FALSE))</f>
        <v>-2.2000000000000002</v>
      </c>
    </row>
    <row r="286" spans="1:18">
      <c r="A286" s="10">
        <v>280</v>
      </c>
      <c r="B286" s="11">
        <v>220</v>
      </c>
      <c r="C286" t="s">
        <v>438</v>
      </c>
      <c r="D286" s="12" t="s">
        <v>439</v>
      </c>
      <c r="E286" s="12" t="s">
        <v>1822</v>
      </c>
      <c r="F286" s="11">
        <v>3</v>
      </c>
      <c r="G286" t="str">
        <f t="shared" si="18"/>
        <v>岩手県　</v>
      </c>
      <c r="H286" s="1">
        <f>VLOOKUP(M286,評価協作成!$D$3:$F$838,2,FALSE)</f>
        <v>-0.6</v>
      </c>
      <c r="I286" s="1">
        <f>VLOOKUP(M286,評価協作成!$D$3:$F$838,3,FALSE)</f>
        <v>-4.2</v>
      </c>
      <c r="M286" s="1" t="str">
        <f t="shared" si="19"/>
        <v>岩手県　岩泉</v>
      </c>
      <c r="O286" s="1">
        <f t="shared" si="16"/>
        <v>0</v>
      </c>
      <c r="P286" s="1">
        <f t="shared" si="17"/>
        <v>0</v>
      </c>
      <c r="Q286">
        <f>IF(VLOOKUP($B286,'20230120'!$A$3:$G$838,6,FALSE)="","",VLOOKUP($B286,'20230120'!$A$3:$G$838,6,FALSE))</f>
        <v>-0.6</v>
      </c>
      <c r="R286">
        <f>IF(VLOOKUP($B286,'20230120'!$A$3:$G$838,7,FALSE)="","",VLOOKUP($B286,'20230120'!$A$3:$G$838,7,FALSE))</f>
        <v>-4.2</v>
      </c>
    </row>
    <row r="287" spans="1:18">
      <c r="A287" s="10">
        <v>281</v>
      </c>
      <c r="B287" s="11">
        <v>606</v>
      </c>
      <c r="C287" t="s">
        <v>1096</v>
      </c>
      <c r="D287" s="12" t="s">
        <v>1097</v>
      </c>
      <c r="E287" s="12" t="s">
        <v>2175</v>
      </c>
      <c r="F287" s="11">
        <v>5</v>
      </c>
      <c r="G287" t="str">
        <f t="shared" si="18"/>
        <v>岡山県　</v>
      </c>
      <c r="H287" s="1">
        <f>VLOOKUP(M287,評価協作成!$D$3:$F$838,2,FALSE)</f>
        <v>-0.4</v>
      </c>
      <c r="I287" s="1">
        <f>VLOOKUP(M287,評価協作成!$D$3:$F$838,3,FALSE)</f>
        <v>-3.2</v>
      </c>
      <c r="M287" s="1" t="str">
        <f t="shared" si="19"/>
        <v>岡山県　千屋</v>
      </c>
      <c r="O287" s="1">
        <f t="shared" si="16"/>
        <v>0</v>
      </c>
      <c r="P287" s="1">
        <f t="shared" si="17"/>
        <v>0</v>
      </c>
      <c r="Q287">
        <f>IF(VLOOKUP($B287,'20230120'!$A$3:$G$838,6,FALSE)="","",VLOOKUP($B287,'20230120'!$A$3:$G$838,6,FALSE))</f>
        <v>-0.4</v>
      </c>
      <c r="R287">
        <f>IF(VLOOKUP($B287,'20230120'!$A$3:$G$838,7,FALSE)="","",VLOOKUP($B287,'20230120'!$A$3:$G$838,7,FALSE))</f>
        <v>-3.2</v>
      </c>
    </row>
    <row r="288" spans="1:18">
      <c r="A288" s="10">
        <v>282</v>
      </c>
      <c r="B288" s="11">
        <v>460</v>
      </c>
      <c r="C288" t="s">
        <v>846</v>
      </c>
      <c r="D288" s="12" t="s">
        <v>847</v>
      </c>
      <c r="E288" s="12" t="s">
        <v>2039</v>
      </c>
      <c r="F288" s="11">
        <v>4</v>
      </c>
      <c r="G288" t="str">
        <f t="shared" si="18"/>
        <v>岐阜県　</v>
      </c>
      <c r="H288" s="1">
        <f>VLOOKUP(M288,評価協作成!$D$3:$F$838,2,FALSE)</f>
        <v>-1.6</v>
      </c>
      <c r="I288" s="1">
        <f>VLOOKUP(M288,評価協作成!$D$3:$F$838,3,FALSE)</f>
        <v>-4.9000000000000004</v>
      </c>
      <c r="M288" s="1" t="str">
        <f t="shared" si="19"/>
        <v>岐阜県　高山</v>
      </c>
      <c r="O288" s="1">
        <f t="shared" si="16"/>
        <v>0</v>
      </c>
      <c r="P288" s="1">
        <f t="shared" si="17"/>
        <v>0</v>
      </c>
      <c r="Q288">
        <f>IF(VLOOKUP($B288,'20230120'!$A$3:$G$838,6,FALSE)="","",VLOOKUP($B288,'20230120'!$A$3:$G$838,6,FALSE))</f>
        <v>-1.6</v>
      </c>
      <c r="R288">
        <f>IF(VLOOKUP($B288,'20230120'!$A$3:$G$838,7,FALSE)="","",VLOOKUP($B288,'20230120'!$A$3:$G$838,7,FALSE))</f>
        <v>-4.9000000000000004</v>
      </c>
    </row>
    <row r="289" spans="1:18">
      <c r="A289" s="10">
        <v>283</v>
      </c>
      <c r="B289" s="11">
        <v>179</v>
      </c>
      <c r="C289" t="s">
        <v>350</v>
      </c>
      <c r="D289" s="12" t="s">
        <v>351</v>
      </c>
      <c r="E289" s="12" t="s">
        <v>1789</v>
      </c>
      <c r="F289" s="11">
        <v>3</v>
      </c>
      <c r="G289" t="str">
        <f t="shared" si="18"/>
        <v>青森県　</v>
      </c>
      <c r="H289" s="1">
        <f>VLOOKUP(M289,評価協作成!$D$3:$F$838,2,FALSE)</f>
        <v>-1</v>
      </c>
      <c r="I289" s="1">
        <f>VLOOKUP(M289,評価協作成!$D$3:$F$838,3,FALSE)</f>
        <v>-4.0999999999999996</v>
      </c>
      <c r="M289" s="1" t="str">
        <f t="shared" si="19"/>
        <v>青森県　三沢</v>
      </c>
      <c r="O289" s="1">
        <f t="shared" si="16"/>
        <v>0</v>
      </c>
      <c r="P289" s="1">
        <f t="shared" si="17"/>
        <v>0</v>
      </c>
      <c r="Q289">
        <f>IF(VLOOKUP($B289,'20230120'!$A$3:$G$838,6,FALSE)="","",VLOOKUP($B289,'20230120'!$A$3:$G$838,6,FALSE))</f>
        <v>-1</v>
      </c>
      <c r="R289">
        <f>IF(VLOOKUP($B289,'20230120'!$A$3:$G$838,7,FALSE)="","",VLOOKUP($B289,'20230120'!$A$3:$G$838,7,FALSE))</f>
        <v>-4.0999999999999996</v>
      </c>
    </row>
    <row r="290" spans="1:18">
      <c r="A290" s="10">
        <v>284</v>
      </c>
      <c r="B290" s="11">
        <v>192</v>
      </c>
      <c r="C290" t="s">
        <v>392</v>
      </c>
      <c r="D290" s="12" t="s">
        <v>393</v>
      </c>
      <c r="E290" s="12" t="s">
        <v>1799</v>
      </c>
      <c r="F290" s="11">
        <v>4</v>
      </c>
      <c r="G290" t="str">
        <f t="shared" si="18"/>
        <v>秋田県　</v>
      </c>
      <c r="H290" s="1">
        <f>VLOOKUP(M290,評価協作成!$D$3:$F$838,2,FALSE)</f>
        <v>0.2</v>
      </c>
      <c r="I290" s="1">
        <f>VLOOKUP(M290,評価協作成!$D$3:$F$838,3,FALSE)</f>
        <v>-2.6</v>
      </c>
      <c r="M290" s="1" t="str">
        <f t="shared" si="19"/>
        <v>秋田県　男鹿</v>
      </c>
      <c r="O290" s="1">
        <f t="shared" si="16"/>
        <v>0</v>
      </c>
      <c r="P290" s="1">
        <f t="shared" si="17"/>
        <v>0</v>
      </c>
      <c r="Q290">
        <f>IF(VLOOKUP($B290,'20230120'!$A$3:$G$838,6,FALSE)="","",VLOOKUP($B290,'20230120'!$A$3:$G$838,6,FALSE))</f>
        <v>0.2</v>
      </c>
      <c r="R290">
        <f>IF(VLOOKUP($B290,'20230120'!$A$3:$G$838,7,FALSE)="","",VLOOKUP($B290,'20230120'!$A$3:$G$838,7,FALSE))</f>
        <v>-2.6</v>
      </c>
    </row>
    <row r="291" spans="1:18">
      <c r="A291" s="10">
        <v>285</v>
      </c>
      <c r="B291" s="11">
        <v>662</v>
      </c>
      <c r="C291" t="s">
        <v>1188</v>
      </c>
      <c r="D291" s="12" t="s">
        <v>1189</v>
      </c>
      <c r="E291" s="12" t="s">
        <v>2228</v>
      </c>
      <c r="F291" s="11">
        <v>4</v>
      </c>
      <c r="G291" t="str">
        <f t="shared" si="18"/>
        <v>鳥取県　</v>
      </c>
      <c r="H291" s="1">
        <f>VLOOKUP(M291,評価協作成!$D$3:$F$838,2,FALSE)</f>
        <v>-0.4</v>
      </c>
      <c r="I291" s="1">
        <f>VLOOKUP(M291,評価協作成!$D$3:$F$838,3,FALSE)</f>
        <v>-3.8</v>
      </c>
      <c r="M291" s="1" t="str">
        <f t="shared" si="19"/>
        <v>鳥取県　茶屋</v>
      </c>
      <c r="O291" s="1">
        <f t="shared" si="16"/>
        <v>0</v>
      </c>
      <c r="P291" s="1">
        <f t="shared" si="17"/>
        <v>0</v>
      </c>
      <c r="Q291">
        <f>IF(VLOOKUP($B291,'20230120'!$A$3:$G$838,6,FALSE)="","",VLOOKUP($B291,'20230120'!$A$3:$G$838,6,FALSE))</f>
        <v>-0.4</v>
      </c>
      <c r="R291">
        <f>IF(VLOOKUP($B291,'20230120'!$A$3:$G$838,7,FALSE)="","",VLOOKUP($B291,'20230120'!$A$3:$G$838,7,FALSE))</f>
        <v>-3.8</v>
      </c>
    </row>
    <row r="292" spans="1:18">
      <c r="A292" s="10">
        <v>286</v>
      </c>
      <c r="B292" s="11">
        <v>237</v>
      </c>
      <c r="C292" t="s">
        <v>456</v>
      </c>
      <c r="D292" s="12" t="s">
        <v>309</v>
      </c>
      <c r="E292" s="12" t="s">
        <v>1833</v>
      </c>
      <c r="F292" s="11">
        <v>4</v>
      </c>
      <c r="G292" t="str">
        <f t="shared" si="18"/>
        <v>岩手県　</v>
      </c>
      <c r="H292" s="1">
        <f>VLOOKUP(M292,評価協作成!$D$3:$F$838,2,FALSE)</f>
        <v>-1.2</v>
      </c>
      <c r="I292" s="1">
        <f>VLOOKUP(M292,評価協作成!$D$3:$F$838,3,FALSE)</f>
        <v>-5.2</v>
      </c>
      <c r="M292" s="1" t="str">
        <f t="shared" si="19"/>
        <v>岩手県　江刺</v>
      </c>
      <c r="O292" s="1">
        <f t="shared" si="16"/>
        <v>0</v>
      </c>
      <c r="P292" s="1">
        <f t="shared" si="17"/>
        <v>0</v>
      </c>
      <c r="Q292">
        <f>IF(VLOOKUP($B292,'20230120'!$A$3:$G$838,6,FALSE)="","",VLOOKUP($B292,'20230120'!$A$3:$G$838,6,FALSE))</f>
        <v>-1.2</v>
      </c>
      <c r="R292">
        <f>IF(VLOOKUP($B292,'20230120'!$A$3:$G$838,7,FALSE)="","",VLOOKUP($B292,'20230120'!$A$3:$G$838,7,FALSE))</f>
        <v>-5.2</v>
      </c>
    </row>
    <row r="293" spans="1:18">
      <c r="A293" s="10">
        <v>287</v>
      </c>
      <c r="B293" s="11">
        <v>186</v>
      </c>
      <c r="C293" t="s">
        <v>394</v>
      </c>
      <c r="D293" s="12" t="s">
        <v>395</v>
      </c>
      <c r="E293" s="12" t="s">
        <v>1795</v>
      </c>
      <c r="F293" s="11">
        <v>4</v>
      </c>
      <c r="G293" t="str">
        <f t="shared" si="18"/>
        <v>秋田県　</v>
      </c>
      <c r="H293" s="1">
        <f>VLOOKUP(M293,評価協作成!$D$3:$F$838,2,FALSE)</f>
        <v>0.2</v>
      </c>
      <c r="I293" s="1">
        <f>VLOOKUP(M293,評価協作成!$D$3:$F$838,3,FALSE)</f>
        <v>-3.1</v>
      </c>
      <c r="M293" s="1" t="str">
        <f t="shared" si="19"/>
        <v>秋田県　能代</v>
      </c>
      <c r="O293" s="1">
        <f t="shared" si="16"/>
        <v>0</v>
      </c>
      <c r="P293" s="1">
        <f t="shared" si="17"/>
        <v>0</v>
      </c>
      <c r="Q293">
        <f>IF(VLOOKUP($B293,'20230120'!$A$3:$G$838,6,FALSE)="","",VLOOKUP($B293,'20230120'!$A$3:$G$838,6,FALSE))</f>
        <v>0.2</v>
      </c>
      <c r="R293">
        <f>IF(VLOOKUP($B293,'20230120'!$A$3:$G$838,7,FALSE)="","",VLOOKUP($B293,'20230120'!$A$3:$G$838,7,FALSE))</f>
        <v>-3.1</v>
      </c>
    </row>
    <row r="294" spans="1:18">
      <c r="A294" s="10">
        <v>288</v>
      </c>
      <c r="B294" s="11">
        <v>511</v>
      </c>
      <c r="C294" t="s">
        <v>939</v>
      </c>
      <c r="D294" s="12" t="s">
        <v>940</v>
      </c>
      <c r="E294" s="15" t="s">
        <v>2084</v>
      </c>
      <c r="F294" s="11">
        <v>5</v>
      </c>
      <c r="G294" t="str">
        <f t="shared" si="18"/>
        <v>新潟県　</v>
      </c>
      <c r="H294" s="1">
        <f>VLOOKUP(M294,評価協作成!$D$3:$F$838,2,FALSE)</f>
        <v>0.3</v>
      </c>
      <c r="I294" s="1">
        <f>VLOOKUP(M294,評価協作成!$D$3:$F$838,3,FALSE)</f>
        <v>-2.2999999999999998</v>
      </c>
      <c r="M294" s="1" t="str">
        <f t="shared" si="19"/>
        <v>新潟県　安塚</v>
      </c>
      <c r="O294" s="1">
        <f t="shared" si="16"/>
        <v>0</v>
      </c>
      <c r="P294" s="1">
        <f t="shared" si="17"/>
        <v>0</v>
      </c>
      <c r="Q294">
        <f>IF(VLOOKUP($B294,'20230120'!$A$3:$G$838,6,FALSE)="","",VLOOKUP($B294,'20230120'!$A$3:$G$838,6,FALSE))</f>
        <v>0.3</v>
      </c>
      <c r="R294">
        <f>IF(VLOOKUP($B294,'20230120'!$A$3:$G$838,7,FALSE)="","",VLOOKUP($B294,'20230120'!$A$3:$G$838,7,FALSE))</f>
        <v>-2.2999999999999998</v>
      </c>
    </row>
    <row r="295" spans="1:18">
      <c r="A295" s="10">
        <v>289</v>
      </c>
      <c r="B295" s="11">
        <v>517</v>
      </c>
      <c r="C295" t="s">
        <v>372</v>
      </c>
      <c r="D295" s="12" t="s">
        <v>373</v>
      </c>
      <c r="E295" s="12" t="s">
        <v>2089</v>
      </c>
      <c r="F295" s="11">
        <v>4</v>
      </c>
      <c r="G295" t="str">
        <f t="shared" si="18"/>
        <v>新潟県　</v>
      </c>
      <c r="H295" s="1">
        <f>VLOOKUP(M295,評価協作成!$D$3:$F$838,2,FALSE)</f>
        <v>-0.2</v>
      </c>
      <c r="I295" s="1">
        <f>VLOOKUP(M295,評価協作成!$D$3:$F$838,3,FALSE)</f>
        <v>-2.5</v>
      </c>
      <c r="M295" s="1" t="str">
        <f t="shared" si="19"/>
        <v>新潟県　湯沢</v>
      </c>
      <c r="O295" s="1">
        <f t="shared" si="16"/>
        <v>0</v>
      </c>
      <c r="P295" s="1">
        <f t="shared" si="17"/>
        <v>0</v>
      </c>
      <c r="Q295">
        <f>IF(VLOOKUP($B295,'20230120'!$A$3:$G$838,6,FALSE)="","",VLOOKUP($B295,'20230120'!$A$3:$G$838,6,FALSE))</f>
        <v>-0.2</v>
      </c>
      <c r="R295">
        <f>IF(VLOOKUP($B295,'20230120'!$A$3:$G$838,7,FALSE)="","",VLOOKUP($B295,'20230120'!$A$3:$G$838,7,FALSE))</f>
        <v>-2.5</v>
      </c>
    </row>
    <row r="296" spans="1:18">
      <c r="A296" s="10">
        <v>290</v>
      </c>
      <c r="B296" s="11">
        <v>217</v>
      </c>
      <c r="C296" t="s">
        <v>440</v>
      </c>
      <c r="D296" s="12" t="s">
        <v>441</v>
      </c>
      <c r="E296" s="12" t="s">
        <v>1819</v>
      </c>
      <c r="F296" s="11">
        <v>3</v>
      </c>
      <c r="G296" t="str">
        <f t="shared" si="18"/>
        <v>岩手県　</v>
      </c>
      <c r="H296" s="1">
        <f>VLOOKUP(M296,評価協作成!$D$3:$F$838,2,FALSE)</f>
        <v>-0.8</v>
      </c>
      <c r="I296" s="1">
        <f>VLOOKUP(M296,評価協作成!$D$3:$F$838,3,FALSE)</f>
        <v>-5.6</v>
      </c>
      <c r="M296" s="1" t="str">
        <f t="shared" si="19"/>
        <v>岩手県　普代</v>
      </c>
      <c r="O296" s="1">
        <f t="shared" si="16"/>
        <v>0</v>
      </c>
      <c r="P296" s="1">
        <f t="shared" si="17"/>
        <v>0</v>
      </c>
      <c r="Q296">
        <f>IF(VLOOKUP($B296,'20230120'!$A$3:$G$838,6,FALSE)="","",VLOOKUP($B296,'20230120'!$A$3:$G$838,6,FALSE))</f>
        <v>-0.8</v>
      </c>
      <c r="R296">
        <f>IF(VLOOKUP($B296,'20230120'!$A$3:$G$838,7,FALSE)="","",VLOOKUP($B296,'20230120'!$A$3:$G$838,7,FALSE))</f>
        <v>-5.6</v>
      </c>
    </row>
    <row r="297" spans="1:18">
      <c r="A297" s="10">
        <v>291</v>
      </c>
      <c r="B297" s="11">
        <v>457</v>
      </c>
      <c r="C297" t="s">
        <v>841</v>
      </c>
      <c r="D297" s="12" t="s">
        <v>842</v>
      </c>
      <c r="E297" s="12" t="s">
        <v>2037</v>
      </c>
      <c r="F297" s="11">
        <v>3</v>
      </c>
      <c r="G297" t="str">
        <f t="shared" si="18"/>
        <v>岐阜県　</v>
      </c>
      <c r="H297" s="1">
        <f>VLOOKUP(M297,評価協作成!$D$3:$F$838,2,FALSE)</f>
        <v>-1</v>
      </c>
      <c r="I297" s="1">
        <f>VLOOKUP(M297,評価協作成!$D$3:$F$838,3,FALSE)</f>
        <v>-4</v>
      </c>
      <c r="M297" s="1" t="str">
        <f t="shared" si="19"/>
        <v>岐阜県　神岡</v>
      </c>
      <c r="O297" s="1">
        <f t="shared" si="16"/>
        <v>9.9999999999999978E-2</v>
      </c>
      <c r="P297" s="1">
        <f t="shared" si="17"/>
        <v>0</v>
      </c>
      <c r="Q297">
        <f>IF(VLOOKUP($B297,'20230120'!$A$3:$G$838,6,FALSE)="","",VLOOKUP($B297,'20230120'!$A$3:$G$838,6,FALSE))</f>
        <v>-0.9</v>
      </c>
      <c r="R297">
        <f>IF(VLOOKUP($B297,'20230120'!$A$3:$G$838,7,FALSE)="","",VLOOKUP($B297,'20230120'!$A$3:$G$838,7,FALSE))</f>
        <v>-4</v>
      </c>
    </row>
    <row r="298" spans="1:18">
      <c r="A298" s="10">
        <v>292</v>
      </c>
      <c r="B298" s="11">
        <v>181</v>
      </c>
      <c r="C298" t="s">
        <v>352</v>
      </c>
      <c r="D298" s="12" t="s">
        <v>353</v>
      </c>
      <c r="E298" s="12" t="s">
        <v>1791</v>
      </c>
      <c r="F298" s="11">
        <v>3</v>
      </c>
      <c r="G298" t="str">
        <f t="shared" si="18"/>
        <v>青森県　</v>
      </c>
      <c r="H298" s="1">
        <f>VLOOKUP(M298,評価協作成!$D$3:$F$838,2,FALSE)</f>
        <v>-0.3</v>
      </c>
      <c r="I298" s="1">
        <f>VLOOKUP(M298,評価協作成!$D$3:$F$838,3,FALSE)</f>
        <v>-3.3</v>
      </c>
      <c r="M298" s="1" t="str">
        <f t="shared" si="19"/>
        <v>青森県　八戸</v>
      </c>
      <c r="O298" s="1">
        <f t="shared" si="16"/>
        <v>0</v>
      </c>
      <c r="P298" s="1">
        <f t="shared" si="17"/>
        <v>0</v>
      </c>
      <c r="Q298">
        <f>IF(VLOOKUP($B298,'20230120'!$A$3:$G$838,6,FALSE)="","",VLOOKUP($B298,'20230120'!$A$3:$G$838,6,FALSE))</f>
        <v>-0.3</v>
      </c>
      <c r="R298">
        <f>IF(VLOOKUP($B298,'20230120'!$A$3:$G$838,7,FALSE)="","",VLOOKUP($B298,'20230120'!$A$3:$G$838,7,FALSE))</f>
        <v>-3.3</v>
      </c>
    </row>
    <row r="299" spans="1:18">
      <c r="A299" s="10">
        <v>293</v>
      </c>
      <c r="B299" s="11">
        <v>234</v>
      </c>
      <c r="C299" t="s">
        <v>457</v>
      </c>
      <c r="D299" s="12" t="s">
        <v>458</v>
      </c>
      <c r="E299" s="12" t="s">
        <v>1831</v>
      </c>
      <c r="F299" s="11">
        <v>4</v>
      </c>
      <c r="G299" t="str">
        <f t="shared" si="18"/>
        <v>岩手県　</v>
      </c>
      <c r="H299" s="1">
        <f>VLOOKUP(M299,評価協作成!$D$3:$F$838,2,FALSE)</f>
        <v>-0.9</v>
      </c>
      <c r="I299" s="1">
        <f>VLOOKUP(M299,評価協作成!$D$3:$F$838,3,FALSE)</f>
        <v>-4.0999999999999996</v>
      </c>
      <c r="M299" s="1" t="str">
        <f t="shared" si="19"/>
        <v>岩手県　北上</v>
      </c>
      <c r="O299" s="1">
        <f t="shared" si="16"/>
        <v>0</v>
      </c>
      <c r="P299" s="1">
        <f t="shared" si="17"/>
        <v>0</v>
      </c>
      <c r="Q299">
        <f>IF(VLOOKUP($B299,'20230120'!$A$3:$G$838,6,FALSE)="","",VLOOKUP($B299,'20230120'!$A$3:$G$838,6,FALSE))</f>
        <v>-0.9</v>
      </c>
      <c r="R299">
        <f>IF(VLOOKUP($B299,'20230120'!$A$3:$G$838,7,FALSE)="","",VLOOKUP($B299,'20230120'!$A$3:$G$838,7,FALSE))</f>
        <v>-4.0999999999999996</v>
      </c>
    </row>
    <row r="300" spans="1:18">
      <c r="A300" s="10">
        <v>294</v>
      </c>
      <c r="B300" s="11">
        <v>213</v>
      </c>
      <c r="C300" t="s">
        <v>442</v>
      </c>
      <c r="D300" s="12" t="s">
        <v>443</v>
      </c>
      <c r="E300" s="12" t="s">
        <v>1815</v>
      </c>
      <c r="F300" s="11">
        <v>3</v>
      </c>
      <c r="G300" t="str">
        <f t="shared" si="18"/>
        <v>岩手県　</v>
      </c>
      <c r="H300" s="1">
        <f>VLOOKUP(M300,評価協作成!$D$3:$F$838,2,FALSE)</f>
        <v>-0.3</v>
      </c>
      <c r="I300" s="1">
        <f>VLOOKUP(M300,評価協作成!$D$3:$F$838,3,FALSE)</f>
        <v>-3.8</v>
      </c>
      <c r="M300" s="1" t="str">
        <f t="shared" si="19"/>
        <v>岩手県　久慈</v>
      </c>
      <c r="O300" s="1">
        <f t="shared" si="16"/>
        <v>0</v>
      </c>
      <c r="P300" s="1">
        <f t="shared" si="17"/>
        <v>0</v>
      </c>
      <c r="Q300">
        <f>IF(VLOOKUP($B300,'20230120'!$A$3:$G$838,6,FALSE)="","",VLOOKUP($B300,'20230120'!$A$3:$G$838,6,FALSE))</f>
        <v>-0.3</v>
      </c>
      <c r="R300">
        <f>IF(VLOOKUP($B300,'20230120'!$A$3:$G$838,7,FALSE)="","",VLOOKUP($B300,'20230120'!$A$3:$G$838,7,FALSE))</f>
        <v>-3.8</v>
      </c>
    </row>
    <row r="301" spans="1:18">
      <c r="A301" s="10">
        <v>295</v>
      </c>
      <c r="B301" s="11">
        <v>287</v>
      </c>
      <c r="C301" t="s">
        <v>551</v>
      </c>
      <c r="D301" s="12" t="s">
        <v>552</v>
      </c>
      <c r="E301" s="12" t="s">
        <v>1875</v>
      </c>
      <c r="F301" s="11">
        <v>3</v>
      </c>
      <c r="G301" t="str">
        <f t="shared" si="18"/>
        <v>福島県　</v>
      </c>
      <c r="H301" s="1">
        <f>VLOOKUP(M301,評価協作成!$D$3:$F$838,2,FALSE)</f>
        <v>-1.3</v>
      </c>
      <c r="I301" s="1">
        <f>VLOOKUP(M301,評価協作成!$D$3:$F$838,3,FALSE)</f>
        <v>-5.8</v>
      </c>
      <c r="M301" s="1" t="str">
        <f t="shared" si="19"/>
        <v>福島県　飯舘</v>
      </c>
      <c r="O301" s="1">
        <f t="shared" si="16"/>
        <v>0</v>
      </c>
      <c r="P301" s="1">
        <f t="shared" si="17"/>
        <v>0</v>
      </c>
      <c r="Q301">
        <f>IF(VLOOKUP($B301,'20230120'!$A$3:$G$838,6,FALSE)="","",VLOOKUP($B301,'20230120'!$A$3:$G$838,6,FALSE))</f>
        <v>-1.3</v>
      </c>
      <c r="R301">
        <f>IF(VLOOKUP($B301,'20230120'!$A$3:$G$838,7,FALSE)="","",VLOOKUP($B301,'20230120'!$A$3:$G$838,7,FALSE))</f>
        <v>-5.8</v>
      </c>
    </row>
    <row r="302" spans="1:18">
      <c r="A302" s="10">
        <v>296</v>
      </c>
      <c r="B302" s="11">
        <v>509</v>
      </c>
      <c r="C302" t="s">
        <v>935</v>
      </c>
      <c r="D302" s="12" t="s">
        <v>936</v>
      </c>
      <c r="E302" s="15" t="s">
        <v>2081</v>
      </c>
      <c r="F302" s="11">
        <v>4</v>
      </c>
      <c r="G302" t="str">
        <f t="shared" si="18"/>
        <v>新潟県　</v>
      </c>
      <c r="H302" s="1">
        <f>VLOOKUP(M302,評価協作成!$D$3:$F$838,2,FALSE)</f>
        <v>0.3</v>
      </c>
      <c r="I302" s="1">
        <f>VLOOKUP(M302,評価協作成!$D$3:$F$838,3,FALSE)</f>
        <v>-2.8</v>
      </c>
      <c r="M302" s="1" t="str">
        <f t="shared" si="19"/>
        <v>新潟県　小出</v>
      </c>
      <c r="O302" s="1">
        <f t="shared" si="16"/>
        <v>0</v>
      </c>
      <c r="P302" s="1">
        <f t="shared" si="17"/>
        <v>0</v>
      </c>
      <c r="Q302">
        <f>IF(VLOOKUP($B302,'20230120'!$A$3:$G$838,6,FALSE)="","",VLOOKUP($B302,'20230120'!$A$3:$G$838,6,FALSE))</f>
        <v>0.3</v>
      </c>
      <c r="R302">
        <f>IF(VLOOKUP($B302,'20230120'!$A$3:$G$838,7,FALSE)="","",VLOOKUP($B302,'20230120'!$A$3:$G$838,7,FALSE))</f>
        <v>-2.8</v>
      </c>
    </row>
    <row r="303" spans="1:18">
      <c r="A303" s="10">
        <v>297</v>
      </c>
      <c r="B303" s="11">
        <v>395</v>
      </c>
      <c r="C303" t="s">
        <v>739</v>
      </c>
      <c r="D303" s="12" t="s">
        <v>740</v>
      </c>
      <c r="E303" s="12" t="s">
        <v>1980</v>
      </c>
      <c r="F303" s="11">
        <v>4</v>
      </c>
      <c r="G303" t="str">
        <f t="shared" si="18"/>
        <v>長野県　</v>
      </c>
      <c r="H303" s="1">
        <f>VLOOKUP(M303,評価協作成!$D$3:$F$838,2,FALSE)</f>
        <v>-1.7</v>
      </c>
      <c r="I303" s="1">
        <f>VLOOKUP(M303,評価協作成!$D$3:$F$838,3,FALSE)</f>
        <v>-5.3</v>
      </c>
      <c r="M303" s="1" t="str">
        <f t="shared" si="19"/>
        <v>長野県　信州新町</v>
      </c>
      <c r="O303" s="1">
        <f t="shared" si="16"/>
        <v>0</v>
      </c>
      <c r="P303" s="1">
        <f t="shared" si="17"/>
        <v>0</v>
      </c>
      <c r="Q303">
        <f>IF(VLOOKUP($B303,'20230120'!$A$3:$G$838,6,FALSE)="","",VLOOKUP($B303,'20230120'!$A$3:$G$838,6,FALSE))</f>
        <v>-1.7</v>
      </c>
      <c r="R303">
        <f>IF(VLOOKUP($B303,'20230120'!$A$3:$G$838,7,FALSE)="","",VLOOKUP($B303,'20230120'!$A$3:$G$838,7,FALSE))</f>
        <v>-5.3</v>
      </c>
    </row>
    <row r="304" spans="1:18">
      <c r="A304" s="10">
        <v>298</v>
      </c>
      <c r="B304" s="11">
        <v>524</v>
      </c>
      <c r="C304" t="s">
        <v>963</v>
      </c>
      <c r="D304" s="12" t="s">
        <v>964</v>
      </c>
      <c r="E304" s="12" t="s">
        <v>2096</v>
      </c>
      <c r="F304" s="11">
        <v>5</v>
      </c>
      <c r="G304" t="str">
        <f t="shared" si="18"/>
        <v>富山県　</v>
      </c>
      <c r="H304" s="1">
        <f>VLOOKUP(M304,評価協作成!$D$3:$F$838,2,FALSE)</f>
        <v>0.1</v>
      </c>
      <c r="I304" s="1">
        <f>VLOOKUP(M304,評価協作成!$D$3:$F$838,3,FALSE)</f>
        <v>-2.7</v>
      </c>
      <c r="M304" s="1" t="str">
        <f t="shared" si="19"/>
        <v>富山県　上市</v>
      </c>
      <c r="O304" s="1">
        <f t="shared" si="16"/>
        <v>0</v>
      </c>
      <c r="P304" s="1">
        <f t="shared" si="17"/>
        <v>0</v>
      </c>
      <c r="Q304">
        <f>IF(VLOOKUP($B304,'20230120'!$A$3:$G$838,6,FALSE)="","",VLOOKUP($B304,'20230120'!$A$3:$G$838,6,FALSE))</f>
        <v>0.1</v>
      </c>
      <c r="R304">
        <f>IF(VLOOKUP($B304,'20230120'!$A$3:$G$838,7,FALSE)="","",VLOOKUP($B304,'20230120'!$A$3:$G$838,7,FALSE))</f>
        <v>-2.7</v>
      </c>
    </row>
    <row r="305" spans="1:18">
      <c r="A305" s="10">
        <v>299</v>
      </c>
      <c r="B305" s="11">
        <v>280</v>
      </c>
      <c r="C305" t="s">
        <v>579</v>
      </c>
      <c r="D305" s="12" t="s">
        <v>580</v>
      </c>
      <c r="E305" s="12" t="s">
        <v>1870</v>
      </c>
      <c r="F305" s="11">
        <v>5</v>
      </c>
      <c r="G305" t="str">
        <f t="shared" si="18"/>
        <v>福島県　</v>
      </c>
      <c r="H305" s="1">
        <f>VLOOKUP(M305,評価協作成!$D$3:$F$838,2,FALSE)</f>
        <v>-0.2</v>
      </c>
      <c r="I305" s="1">
        <f>VLOOKUP(M305,評価協作成!$D$3:$F$838,3,FALSE)</f>
        <v>-3</v>
      </c>
      <c r="M305" s="1" t="str">
        <f t="shared" si="19"/>
        <v>福島県　茂庭</v>
      </c>
      <c r="O305" s="1">
        <f t="shared" si="16"/>
        <v>0</v>
      </c>
      <c r="P305" s="1">
        <f t="shared" si="17"/>
        <v>0</v>
      </c>
      <c r="Q305">
        <f>IF(VLOOKUP($B305,'20230120'!$A$3:$G$838,6,FALSE)="","",VLOOKUP($B305,'20230120'!$A$3:$G$838,6,FALSE))</f>
        <v>-0.2</v>
      </c>
      <c r="R305">
        <f>IF(VLOOKUP($B305,'20230120'!$A$3:$G$838,7,FALSE)="","",VLOOKUP($B305,'20230120'!$A$3:$G$838,7,FALSE))</f>
        <v>-3</v>
      </c>
    </row>
    <row r="306" spans="1:18">
      <c r="A306" s="10">
        <v>300</v>
      </c>
      <c r="B306" s="11">
        <v>292</v>
      </c>
      <c r="C306" t="s">
        <v>563</v>
      </c>
      <c r="D306" s="12" t="s">
        <v>564</v>
      </c>
      <c r="E306" s="12" t="s">
        <v>1880</v>
      </c>
      <c r="F306" s="11">
        <v>4</v>
      </c>
      <c r="G306" t="str">
        <f t="shared" si="18"/>
        <v>福島県　</v>
      </c>
      <c r="H306" s="1">
        <f>VLOOKUP(M306,評価協作成!$D$3:$F$838,2,FALSE)</f>
        <v>-0.7</v>
      </c>
      <c r="I306" s="1">
        <f>VLOOKUP(M306,評価協作成!$D$3:$F$838,3,FALSE)</f>
        <v>-3.7</v>
      </c>
      <c r="M306" s="1" t="str">
        <f t="shared" si="19"/>
        <v>福島県　若松</v>
      </c>
      <c r="O306" s="1">
        <f t="shared" si="16"/>
        <v>0</v>
      </c>
      <c r="P306" s="1">
        <f t="shared" si="17"/>
        <v>0</v>
      </c>
      <c r="Q306">
        <f>IF(VLOOKUP($B306,'20230120'!$A$3:$G$838,6,FALSE)="","",VLOOKUP($B306,'20230120'!$A$3:$G$838,6,FALSE))</f>
        <v>-0.7</v>
      </c>
      <c r="R306">
        <f>IF(VLOOKUP($B306,'20230120'!$A$3:$G$838,7,FALSE)="","",VLOOKUP($B306,'20230120'!$A$3:$G$838,7,FALSE))</f>
        <v>-3.7</v>
      </c>
    </row>
    <row r="307" spans="1:18">
      <c r="A307" s="10">
        <v>301</v>
      </c>
      <c r="B307" s="11">
        <v>265</v>
      </c>
      <c r="C307" t="s">
        <v>529</v>
      </c>
      <c r="D307" s="12" t="s">
        <v>530</v>
      </c>
      <c r="E307" s="12" t="s">
        <v>1856</v>
      </c>
      <c r="F307" s="11">
        <v>4</v>
      </c>
      <c r="G307" t="str">
        <f t="shared" si="18"/>
        <v>山形県　</v>
      </c>
      <c r="H307" s="1">
        <f>VLOOKUP(M307,評価協作成!$D$3:$F$838,2,FALSE)</f>
        <v>0.5</v>
      </c>
      <c r="I307" s="1">
        <f>VLOOKUP(M307,評価協作成!$D$3:$F$838,3,FALSE)</f>
        <v>-1.5</v>
      </c>
      <c r="M307" s="1" t="str">
        <f t="shared" si="19"/>
        <v>山形県　狩川</v>
      </c>
      <c r="O307" s="1">
        <f t="shared" si="16"/>
        <v>0</v>
      </c>
      <c r="P307" s="1">
        <f t="shared" si="17"/>
        <v>0</v>
      </c>
      <c r="Q307">
        <f>IF(VLOOKUP($B307,'20230120'!$A$3:$G$838,6,FALSE)="","",VLOOKUP($B307,'20230120'!$A$3:$G$838,6,FALSE))</f>
        <v>0.5</v>
      </c>
      <c r="R307">
        <f>IF(VLOOKUP($B307,'20230120'!$A$3:$G$838,7,FALSE)="","",VLOOKUP($B307,'20230120'!$A$3:$G$838,7,FALSE))</f>
        <v>-1.5</v>
      </c>
    </row>
    <row r="308" spans="1:18">
      <c r="A308" s="10">
        <v>302</v>
      </c>
      <c r="B308" s="11">
        <v>238</v>
      </c>
      <c r="C308" t="s">
        <v>444</v>
      </c>
      <c r="D308" s="12" t="s">
        <v>445</v>
      </c>
      <c r="E308" s="12" t="s">
        <v>1834</v>
      </c>
      <c r="F308" s="11">
        <v>3</v>
      </c>
      <c r="G308" t="str">
        <f t="shared" si="18"/>
        <v>岩手県　</v>
      </c>
      <c r="H308" s="1">
        <f>VLOOKUP(M308,評価協作成!$D$3:$F$838,2,FALSE)</f>
        <v>-0.7</v>
      </c>
      <c r="I308" s="1">
        <f>VLOOKUP(M308,評価協作成!$D$3:$F$838,3,FALSE)</f>
        <v>-4.0999999999999996</v>
      </c>
      <c r="M308" s="1" t="str">
        <f t="shared" si="19"/>
        <v>岩手県　住田</v>
      </c>
      <c r="O308" s="1">
        <f t="shared" si="16"/>
        <v>0</v>
      </c>
      <c r="P308" s="1">
        <f t="shared" si="17"/>
        <v>0</v>
      </c>
      <c r="Q308">
        <f>IF(VLOOKUP($B308,'20230120'!$A$3:$G$838,6,FALSE)="","",VLOOKUP($B308,'20230120'!$A$3:$G$838,6,FALSE))</f>
        <v>-0.7</v>
      </c>
      <c r="R308">
        <f>IF(VLOOKUP($B308,'20230120'!$A$3:$G$838,7,FALSE)="","",VLOOKUP($B308,'20230120'!$A$3:$G$838,7,FALSE))</f>
        <v>-4.0999999999999996</v>
      </c>
    </row>
    <row r="309" spans="1:18">
      <c r="A309" s="10">
        <v>303</v>
      </c>
      <c r="B309" s="11">
        <v>241</v>
      </c>
      <c r="C309" t="s">
        <v>446</v>
      </c>
      <c r="D309" s="12" t="s">
        <v>447</v>
      </c>
      <c r="E309" s="12" t="s">
        <v>1837</v>
      </c>
      <c r="F309" s="11">
        <v>3</v>
      </c>
      <c r="G309" t="str">
        <f t="shared" si="18"/>
        <v>岩手県　</v>
      </c>
      <c r="H309" s="1">
        <f>VLOOKUP(M309,評価協作成!$D$3:$F$838,2,FALSE)</f>
        <v>-1.2</v>
      </c>
      <c r="I309" s="1">
        <f>VLOOKUP(M309,評価協作成!$D$3:$F$838,3,FALSE)</f>
        <v>-5.5</v>
      </c>
      <c r="M309" s="1" t="str">
        <f t="shared" si="19"/>
        <v>岩手県　千厩</v>
      </c>
      <c r="O309" s="1">
        <f t="shared" si="16"/>
        <v>0</v>
      </c>
      <c r="P309" s="1">
        <f t="shared" si="17"/>
        <v>0</v>
      </c>
      <c r="Q309">
        <f>IF(VLOOKUP($B309,'20230120'!$A$3:$G$838,6,FALSE)="","",VLOOKUP($B309,'20230120'!$A$3:$G$838,6,FALSE))</f>
        <v>-1.2</v>
      </c>
      <c r="R309">
        <f>IF(VLOOKUP($B309,'20230120'!$A$3:$G$838,7,FALSE)="","",VLOOKUP($B309,'20230120'!$A$3:$G$838,7,FALSE))</f>
        <v>-5.5</v>
      </c>
    </row>
    <row r="310" spans="1:18">
      <c r="A310" s="10">
        <v>304</v>
      </c>
      <c r="B310" s="11">
        <v>596</v>
      </c>
      <c r="C310" t="s">
        <v>1081</v>
      </c>
      <c r="D310" s="12" t="s">
        <v>1082</v>
      </c>
      <c r="E310" s="12" t="s">
        <v>2165</v>
      </c>
      <c r="F310" s="11">
        <v>4</v>
      </c>
      <c r="G310" t="str">
        <f t="shared" si="18"/>
        <v>和歌山県</v>
      </c>
      <c r="H310" s="1">
        <f>VLOOKUP(M310,評価協作成!$D$3:$F$838,2,FALSE)</f>
        <v>-0.5</v>
      </c>
      <c r="I310" s="1">
        <f>VLOOKUP(M310,評価協作成!$D$3:$F$838,3,FALSE)</f>
        <v>-4</v>
      </c>
      <c r="M310" s="1" t="str">
        <f t="shared" si="19"/>
        <v>和歌山県高野山</v>
      </c>
      <c r="O310" s="1">
        <f t="shared" si="16"/>
        <v>0</v>
      </c>
      <c r="P310" s="1">
        <f t="shared" si="17"/>
        <v>0</v>
      </c>
      <c r="Q310">
        <f>IF(VLOOKUP($B310,'20230120'!$A$3:$G$838,6,FALSE)="","",VLOOKUP($B310,'20230120'!$A$3:$G$838,6,FALSE))</f>
        <v>-0.5</v>
      </c>
      <c r="R310">
        <f>IF(VLOOKUP($B310,'20230120'!$A$3:$G$838,7,FALSE)="","",VLOOKUP($B310,'20230120'!$A$3:$G$838,7,FALSE))</f>
        <v>-4</v>
      </c>
    </row>
    <row r="311" spans="1:18">
      <c r="A311" s="10">
        <v>305</v>
      </c>
      <c r="B311" s="11">
        <v>411</v>
      </c>
      <c r="C311" t="s">
        <v>765</v>
      </c>
      <c r="D311" s="12" t="s">
        <v>766</v>
      </c>
      <c r="E311" s="12" t="s">
        <v>1995</v>
      </c>
      <c r="F311" s="11">
        <v>3</v>
      </c>
      <c r="G311" t="str">
        <f t="shared" si="18"/>
        <v>長野県　</v>
      </c>
      <c r="H311" s="1">
        <f>VLOOKUP(M311,評価協作成!$D$3:$F$838,2,FALSE)</f>
        <v>-2</v>
      </c>
      <c r="I311" s="1">
        <f>VLOOKUP(M311,評価協作成!$D$3:$F$838,3,FALSE)</f>
        <v>-6.8</v>
      </c>
      <c r="M311" s="1" t="str">
        <f t="shared" si="19"/>
        <v>長野県　木曽福島</v>
      </c>
      <c r="O311" s="1">
        <f t="shared" si="16"/>
        <v>0.10000000000000009</v>
      </c>
      <c r="P311" s="1">
        <f t="shared" si="17"/>
        <v>0</v>
      </c>
      <c r="Q311">
        <f>IF(VLOOKUP($B311,'20230120'!$A$3:$G$838,6,FALSE)="","",VLOOKUP($B311,'20230120'!$A$3:$G$838,6,FALSE))</f>
        <v>-1.9</v>
      </c>
      <c r="R311">
        <f>IF(VLOOKUP($B311,'20230120'!$A$3:$G$838,7,FALSE)="","",VLOOKUP($B311,'20230120'!$A$3:$G$838,7,FALSE))</f>
        <v>-6.8</v>
      </c>
    </row>
    <row r="312" spans="1:18">
      <c r="A312" s="10">
        <v>306</v>
      </c>
      <c r="B312" s="11">
        <v>202</v>
      </c>
      <c r="C312" t="s">
        <v>396</v>
      </c>
      <c r="D312" s="12" t="s">
        <v>397</v>
      </c>
      <c r="E312" s="12" t="s">
        <v>1806</v>
      </c>
      <c r="F312" s="11">
        <v>4</v>
      </c>
      <c r="G312" t="str">
        <f t="shared" si="18"/>
        <v>秋田県　</v>
      </c>
      <c r="H312" s="1">
        <f>VLOOKUP(M312,評価協作成!$D$3:$F$838,2,FALSE)</f>
        <v>1.1000000000000001</v>
      </c>
      <c r="I312" s="1">
        <f>VLOOKUP(M312,評価協作成!$D$3:$F$838,3,FALSE)</f>
        <v>-1.5</v>
      </c>
      <c r="M312" s="1" t="str">
        <f t="shared" si="19"/>
        <v>秋田県　本荘</v>
      </c>
      <c r="O312" s="1">
        <f t="shared" si="16"/>
        <v>0</v>
      </c>
      <c r="P312" s="1">
        <f t="shared" si="17"/>
        <v>0</v>
      </c>
      <c r="Q312">
        <f>IF(VLOOKUP($B312,'20230120'!$A$3:$G$838,6,FALSE)="","",VLOOKUP($B312,'20230120'!$A$3:$G$838,6,FALSE))</f>
        <v>1.1000000000000001</v>
      </c>
      <c r="R312">
        <f>IF(VLOOKUP($B312,'20230120'!$A$3:$G$838,7,FALSE)="","",VLOOKUP($B312,'20230120'!$A$3:$G$838,7,FALSE))</f>
        <v>-1.5</v>
      </c>
    </row>
    <row r="313" spans="1:18">
      <c r="A313" s="10">
        <v>307</v>
      </c>
      <c r="B313" s="11">
        <v>605</v>
      </c>
      <c r="C313" t="s">
        <v>1094</v>
      </c>
      <c r="D313" s="12" t="s">
        <v>1095</v>
      </c>
      <c r="E313" s="15" t="s">
        <v>2174</v>
      </c>
      <c r="F313" s="11">
        <v>4</v>
      </c>
      <c r="G313" t="str">
        <f t="shared" si="18"/>
        <v>岡山県　</v>
      </c>
      <c r="H313" s="1">
        <f>VLOOKUP(M313,評価協作成!$D$3:$F$838,2,FALSE)</f>
        <v>0.6</v>
      </c>
      <c r="I313" s="1">
        <f>VLOOKUP(M313,評価協作成!$D$3:$F$838,3,FALSE)</f>
        <v>-2.8</v>
      </c>
      <c r="M313" s="1" t="str">
        <f t="shared" si="19"/>
        <v>岡山県　上長田</v>
      </c>
      <c r="O313" s="1">
        <f t="shared" si="16"/>
        <v>0</v>
      </c>
      <c r="P313" s="1">
        <f t="shared" si="17"/>
        <v>0</v>
      </c>
      <c r="Q313">
        <f>IF(VLOOKUP($B313,'20230120'!$A$3:$G$838,6,FALSE)="","",VLOOKUP($B313,'20230120'!$A$3:$G$838,6,FALSE))</f>
        <v>0.6</v>
      </c>
      <c r="R313">
        <f>IF(VLOOKUP($B313,'20230120'!$A$3:$G$838,7,FALSE)="","",VLOOKUP($B313,'20230120'!$A$3:$G$838,7,FALSE))</f>
        <v>-2.8</v>
      </c>
    </row>
    <row r="314" spans="1:18">
      <c r="A314" s="10">
        <v>308</v>
      </c>
      <c r="B314" s="11">
        <v>772</v>
      </c>
      <c r="C314" t="s">
        <v>1375</v>
      </c>
      <c r="D314" s="12" t="s">
        <v>1376</v>
      </c>
      <c r="E314" s="12" t="s">
        <v>2332</v>
      </c>
      <c r="F314" s="11">
        <v>5</v>
      </c>
      <c r="G314" t="str">
        <f t="shared" si="18"/>
        <v>熊本県　</v>
      </c>
      <c r="H314" s="1">
        <f>VLOOKUP(M314,評価協作成!$D$3:$F$838,2,FALSE)</f>
        <v>-1.1000000000000001</v>
      </c>
      <c r="I314" s="1">
        <f>VLOOKUP(M314,評価協作成!$D$3:$F$838,3,FALSE)</f>
        <v>-4.0999999999999996</v>
      </c>
      <c r="M314" s="1" t="str">
        <f t="shared" si="19"/>
        <v>熊本県　阿蘇山</v>
      </c>
      <c r="O314" s="1">
        <f t="shared" si="16"/>
        <v>0</v>
      </c>
      <c r="P314" s="1">
        <f t="shared" si="17"/>
        <v>0</v>
      </c>
      <c r="Q314">
        <f>IF(VLOOKUP($B314,'20230120'!$A$3:$G$838,6,FALSE)="","",VLOOKUP($B314,'20230120'!$A$3:$G$838,6,FALSE))</f>
        <v>-1.1000000000000001</v>
      </c>
      <c r="R314">
        <f>IF(VLOOKUP($B314,'20230120'!$A$3:$G$838,7,FALSE)="","",VLOOKUP($B314,'20230120'!$A$3:$G$838,7,FALSE))</f>
        <v>-4.0999999999999996</v>
      </c>
    </row>
    <row r="315" spans="1:18">
      <c r="A315" s="10">
        <v>309</v>
      </c>
      <c r="B315" s="11">
        <v>221</v>
      </c>
      <c r="C315" t="s">
        <v>448</v>
      </c>
      <c r="D315" s="12" t="s">
        <v>449</v>
      </c>
      <c r="E315" s="12" t="s">
        <v>1822</v>
      </c>
      <c r="F315" s="11">
        <v>3</v>
      </c>
      <c r="G315" t="str">
        <f t="shared" si="18"/>
        <v>岩手県　</v>
      </c>
      <c r="H315" s="1">
        <f>VLOOKUP(M315,評価協作成!$D$3:$F$838,2,FALSE)</f>
        <v>-0.6</v>
      </c>
      <c r="I315" s="1">
        <f>VLOOKUP(M315,評価協作成!$D$3:$F$838,3,FALSE)</f>
        <v>-5.0999999999999996</v>
      </c>
      <c r="M315" s="1" t="str">
        <f t="shared" si="19"/>
        <v>岩手県　小本</v>
      </c>
      <c r="O315" s="1">
        <f t="shared" si="16"/>
        <v>0</v>
      </c>
      <c r="P315" s="1">
        <f t="shared" si="17"/>
        <v>0</v>
      </c>
      <c r="Q315">
        <f>IF(VLOOKUP($B315,'20230120'!$A$3:$G$838,6,FALSE)="","",VLOOKUP($B315,'20230120'!$A$3:$G$838,6,FALSE))</f>
        <v>-0.6</v>
      </c>
      <c r="R315">
        <f>IF(VLOOKUP($B315,'20230120'!$A$3:$G$838,7,FALSE)="","",VLOOKUP($B315,'20230120'!$A$3:$G$838,7,FALSE))</f>
        <v>-5.0999999999999996</v>
      </c>
    </row>
    <row r="316" spans="1:18">
      <c r="A316" s="10">
        <v>310</v>
      </c>
      <c r="B316" s="11">
        <v>185</v>
      </c>
      <c r="C316" t="s">
        <v>398</v>
      </c>
      <c r="D316" s="12" t="s">
        <v>399</v>
      </c>
      <c r="E316" s="12" t="s">
        <v>1794</v>
      </c>
      <c r="F316" s="11">
        <v>4</v>
      </c>
      <c r="G316" t="str">
        <f t="shared" si="18"/>
        <v>秋田県　</v>
      </c>
      <c r="H316" s="1">
        <f>VLOOKUP(M316,評価協作成!$D$3:$F$838,2,FALSE)</f>
        <v>1</v>
      </c>
      <c r="I316" s="1">
        <f>VLOOKUP(M316,評価協作成!$D$3:$F$838,3,FALSE)</f>
        <v>-1.9</v>
      </c>
      <c r="M316" s="1" t="str">
        <f t="shared" si="19"/>
        <v>秋田県　八森</v>
      </c>
      <c r="O316" s="1">
        <f t="shared" si="16"/>
        <v>0</v>
      </c>
      <c r="P316" s="1">
        <f t="shared" si="17"/>
        <v>0</v>
      </c>
      <c r="Q316">
        <f>IF(VLOOKUP($B316,'20230120'!$A$3:$G$838,6,FALSE)="","",VLOOKUP($B316,'20230120'!$A$3:$G$838,6,FALSE))</f>
        <v>1</v>
      </c>
      <c r="R316">
        <f>IF(VLOOKUP($B316,'20230120'!$A$3:$G$838,7,FALSE)="","",VLOOKUP($B316,'20230120'!$A$3:$G$838,7,FALSE))</f>
        <v>-1.9</v>
      </c>
    </row>
    <row r="317" spans="1:18">
      <c r="A317" s="10">
        <v>311</v>
      </c>
      <c r="B317" s="11">
        <v>497</v>
      </c>
      <c r="C317" t="s">
        <v>913</v>
      </c>
      <c r="D317" s="12" t="s">
        <v>914</v>
      </c>
      <c r="E317" s="12" t="s">
        <v>2074</v>
      </c>
      <c r="F317" s="11">
        <v>4</v>
      </c>
      <c r="G317" t="str">
        <f t="shared" si="18"/>
        <v>新潟県　</v>
      </c>
      <c r="H317" s="1">
        <f>VLOOKUP(M317,評価協作成!$D$3:$F$838,2,FALSE)</f>
        <v>1</v>
      </c>
      <c r="I317" s="1">
        <f>VLOOKUP(M317,評価協作成!$D$3:$F$838,3,FALSE)</f>
        <v>-1.5</v>
      </c>
      <c r="M317" s="1" t="str">
        <f t="shared" si="19"/>
        <v>新潟県　下関</v>
      </c>
      <c r="O317" s="1">
        <f t="shared" si="16"/>
        <v>0</v>
      </c>
      <c r="P317" s="1">
        <f t="shared" si="17"/>
        <v>0</v>
      </c>
      <c r="Q317">
        <f>IF(VLOOKUP($B317,'20230120'!$A$3:$G$838,6,FALSE)="","",VLOOKUP($B317,'20230120'!$A$3:$G$838,6,FALSE))</f>
        <v>1</v>
      </c>
      <c r="R317">
        <f>IF(VLOOKUP($B317,'20230120'!$A$3:$G$838,7,FALSE)="","",VLOOKUP($B317,'20230120'!$A$3:$G$838,7,FALSE))</f>
        <v>-1.5</v>
      </c>
    </row>
    <row r="318" spans="1:18">
      <c r="A318" s="10">
        <v>312</v>
      </c>
      <c r="B318" s="11">
        <v>646</v>
      </c>
      <c r="C318" t="s">
        <v>1161</v>
      </c>
      <c r="D318" s="12" t="s">
        <v>1162</v>
      </c>
      <c r="E318" s="12" t="s">
        <v>2212</v>
      </c>
      <c r="F318" s="11">
        <v>4</v>
      </c>
      <c r="G318" t="str">
        <f t="shared" si="18"/>
        <v>島根県　</v>
      </c>
      <c r="H318" s="1">
        <f>VLOOKUP(M318,評価協作成!$D$3:$F$838,2,FALSE)</f>
        <v>0</v>
      </c>
      <c r="I318" s="1">
        <f>VLOOKUP(M318,評価協作成!$D$3:$F$838,3,FALSE)</f>
        <v>-2.6</v>
      </c>
      <c r="M318" s="1" t="str">
        <f t="shared" si="19"/>
        <v>島根県　赤名</v>
      </c>
      <c r="O318" s="1">
        <f t="shared" si="16"/>
        <v>0</v>
      </c>
      <c r="P318" s="1">
        <f t="shared" si="17"/>
        <v>0</v>
      </c>
      <c r="Q318">
        <f>IF(VLOOKUP($B318,'20230120'!$A$3:$G$838,6,FALSE)="","",VLOOKUP($B318,'20230120'!$A$3:$G$838,6,FALSE))</f>
        <v>0</v>
      </c>
      <c r="R318">
        <f>IF(VLOOKUP($B318,'20230120'!$A$3:$G$838,7,FALSE)="","",VLOOKUP($B318,'20230120'!$A$3:$G$838,7,FALSE))</f>
        <v>-2.6</v>
      </c>
    </row>
    <row r="319" spans="1:18">
      <c r="A319" s="10">
        <v>313</v>
      </c>
      <c r="B319" s="11">
        <v>402</v>
      </c>
      <c r="C319" t="s">
        <v>751</v>
      </c>
      <c r="D319" s="12" t="s">
        <v>752</v>
      </c>
      <c r="E319" s="12" t="s">
        <v>1987</v>
      </c>
      <c r="F319" s="11">
        <v>3</v>
      </c>
      <c r="G319" t="str">
        <f t="shared" si="18"/>
        <v>長野県　</v>
      </c>
      <c r="H319" s="1">
        <f>VLOOKUP(M319,評価協作成!$D$3:$F$838,2,FALSE)</f>
        <v>-2.4</v>
      </c>
      <c r="I319" s="1">
        <f>VLOOKUP(M319,評価協作成!$D$3:$F$838,3,FALSE)</f>
        <v>-8.1999999999999993</v>
      </c>
      <c r="M319" s="1" t="str">
        <f t="shared" si="19"/>
        <v>長野県　立科</v>
      </c>
      <c r="O319" s="1">
        <f t="shared" si="16"/>
        <v>0</v>
      </c>
      <c r="P319" s="1">
        <f t="shared" si="17"/>
        <v>0</v>
      </c>
      <c r="Q319">
        <f>IF(VLOOKUP($B319,'20230120'!$A$3:$G$838,6,FALSE)="","",VLOOKUP($B319,'20230120'!$A$3:$G$838,6,FALSE))</f>
        <v>-2.4</v>
      </c>
      <c r="R319">
        <f>IF(VLOOKUP($B319,'20230120'!$A$3:$G$838,7,FALSE)="","",VLOOKUP($B319,'20230120'!$A$3:$G$838,7,FALSE))</f>
        <v>-8.1999999999999993</v>
      </c>
    </row>
    <row r="320" spans="1:18">
      <c r="A320" s="10">
        <v>314</v>
      </c>
      <c r="B320" s="11">
        <v>196</v>
      </c>
      <c r="C320" t="s">
        <v>400</v>
      </c>
      <c r="D320" s="12" t="s">
        <v>401</v>
      </c>
      <c r="E320" s="12" t="s">
        <v>1802</v>
      </c>
      <c r="F320" s="11">
        <v>4</v>
      </c>
      <c r="G320" t="str">
        <f t="shared" si="18"/>
        <v>秋田県　</v>
      </c>
      <c r="H320" s="1">
        <f>VLOOKUP(M320,評価協作成!$D$3:$F$838,2,FALSE)</f>
        <v>0.5</v>
      </c>
      <c r="I320" s="1">
        <f>VLOOKUP(M320,評価協作成!$D$3:$F$838,3,FALSE)</f>
        <v>-1.9</v>
      </c>
      <c r="M320" s="1" t="str">
        <f t="shared" si="19"/>
        <v>秋田県　秋田</v>
      </c>
      <c r="O320" s="1">
        <f t="shared" si="16"/>
        <v>-9.9999999999999978E-2</v>
      </c>
      <c r="P320" s="1">
        <f t="shared" si="17"/>
        <v>0</v>
      </c>
      <c r="Q320">
        <f>IF(VLOOKUP($B320,'20230120'!$A$3:$G$838,6,FALSE)="","",VLOOKUP($B320,'20230120'!$A$3:$G$838,6,FALSE))</f>
        <v>0.4</v>
      </c>
      <c r="R320">
        <f>IF(VLOOKUP($B320,'20230120'!$A$3:$G$838,7,FALSE)="","",VLOOKUP($B320,'20230120'!$A$3:$G$838,7,FALSE))</f>
        <v>-1.9</v>
      </c>
    </row>
    <row r="321" spans="1:18">
      <c r="A321" s="10">
        <v>315</v>
      </c>
      <c r="B321" s="11">
        <v>463</v>
      </c>
      <c r="C321" t="s">
        <v>852</v>
      </c>
      <c r="D321" s="12" t="s">
        <v>853</v>
      </c>
      <c r="E321" s="12" t="s">
        <v>2042</v>
      </c>
      <c r="F321" s="11">
        <v>4</v>
      </c>
      <c r="G321" t="str">
        <f t="shared" si="18"/>
        <v>岐阜県　</v>
      </c>
      <c r="H321" s="1">
        <f>VLOOKUP(M321,評価協作成!$D$3:$F$838,2,FALSE)</f>
        <v>-0.6</v>
      </c>
      <c r="I321" s="1">
        <f>VLOOKUP(M321,評価協作成!$D$3:$F$838,3,FALSE)</f>
        <v>-3.5</v>
      </c>
      <c r="M321" s="1" t="str">
        <f t="shared" si="19"/>
        <v>岐阜県　長滝</v>
      </c>
      <c r="O321" s="1">
        <f t="shared" si="16"/>
        <v>0</v>
      </c>
      <c r="P321" s="1">
        <f t="shared" si="17"/>
        <v>0</v>
      </c>
      <c r="Q321">
        <f>IF(VLOOKUP($B321,'20230120'!$A$3:$G$838,6,FALSE)="","",VLOOKUP($B321,'20230120'!$A$3:$G$838,6,FALSE))</f>
        <v>-0.6</v>
      </c>
      <c r="R321">
        <f>IF(VLOOKUP($B321,'20230120'!$A$3:$G$838,7,FALSE)="","",VLOOKUP($B321,'20230120'!$A$3:$G$838,7,FALSE))</f>
        <v>-3.5</v>
      </c>
    </row>
    <row r="322" spans="1:18">
      <c r="A322" s="10">
        <v>316</v>
      </c>
      <c r="B322" s="11">
        <v>515</v>
      </c>
      <c r="C322" t="s">
        <v>947</v>
      </c>
      <c r="D322" s="12" t="s">
        <v>948</v>
      </c>
      <c r="E322" s="15" t="s">
        <v>2087</v>
      </c>
      <c r="F322" s="11">
        <v>5</v>
      </c>
      <c r="G322" t="str">
        <f t="shared" si="18"/>
        <v>新潟県　</v>
      </c>
      <c r="H322" s="1">
        <f>VLOOKUP(M322,評価協作成!$D$3:$F$838,2,FALSE)</f>
        <v>-0.3</v>
      </c>
      <c r="I322" s="1">
        <f>VLOOKUP(M322,評価協作成!$D$3:$F$838,3,FALSE)</f>
        <v>-3.3</v>
      </c>
      <c r="M322" s="1" t="str">
        <f t="shared" si="19"/>
        <v>新潟県　関山</v>
      </c>
      <c r="O322" s="1">
        <f t="shared" si="16"/>
        <v>0</v>
      </c>
      <c r="P322" s="1">
        <f t="shared" si="17"/>
        <v>0</v>
      </c>
      <c r="Q322">
        <f>IF(VLOOKUP($B322,'20230120'!$A$3:$G$838,6,FALSE)="","",VLOOKUP($B322,'20230120'!$A$3:$G$838,6,FALSE))</f>
        <v>-0.3</v>
      </c>
      <c r="R322">
        <f>IF(VLOOKUP($B322,'20230120'!$A$3:$G$838,7,FALSE)="","",VLOOKUP($B322,'20230120'!$A$3:$G$838,7,FALSE))</f>
        <v>-3.3</v>
      </c>
    </row>
    <row r="323" spans="1:18">
      <c r="A323" s="10">
        <v>317</v>
      </c>
      <c r="B323" s="11">
        <v>300</v>
      </c>
      <c r="C323" t="s">
        <v>553</v>
      </c>
      <c r="D323" s="12" t="s">
        <v>554</v>
      </c>
      <c r="E323" s="12" t="s">
        <v>1888</v>
      </c>
      <c r="F323" s="11">
        <v>3</v>
      </c>
      <c r="G323" t="str">
        <f t="shared" si="18"/>
        <v>福島県　</v>
      </c>
      <c r="H323" s="1">
        <f>VLOOKUP(M323,評価協作成!$D$3:$F$838,2,FALSE)</f>
        <v>-0.7</v>
      </c>
      <c r="I323" s="1">
        <f>VLOOKUP(M323,評価協作成!$D$3:$F$838,3,FALSE)</f>
        <v>-4.0999999999999996</v>
      </c>
      <c r="M323" s="1" t="str">
        <f t="shared" si="19"/>
        <v>福島県　小野新町</v>
      </c>
      <c r="O323" s="1">
        <f t="shared" si="16"/>
        <v>0</v>
      </c>
      <c r="P323" s="1">
        <f t="shared" si="17"/>
        <v>0</v>
      </c>
      <c r="Q323">
        <f>IF(VLOOKUP($B323,'20230120'!$A$3:$G$838,6,FALSE)="","",VLOOKUP($B323,'20230120'!$A$3:$G$838,6,FALSE))</f>
        <v>-0.7</v>
      </c>
      <c r="R323">
        <f>IF(VLOOKUP($B323,'20230120'!$A$3:$G$838,7,FALSE)="","",VLOOKUP($B323,'20230120'!$A$3:$G$838,7,FALSE))</f>
        <v>-4.0999999999999996</v>
      </c>
    </row>
    <row r="324" spans="1:18">
      <c r="A324" s="10">
        <v>318</v>
      </c>
      <c r="B324" s="11">
        <v>408</v>
      </c>
      <c r="C324" t="s">
        <v>759</v>
      </c>
      <c r="D324" s="12" t="s">
        <v>760</v>
      </c>
      <c r="E324" s="12" t="s">
        <v>1992</v>
      </c>
      <c r="F324" s="11">
        <v>3</v>
      </c>
      <c r="G324" t="str">
        <f t="shared" si="18"/>
        <v>長野県　</v>
      </c>
      <c r="H324" s="1">
        <f>VLOOKUP(M324,評価協作成!$D$3:$F$838,2,FALSE)</f>
        <v>-1.8</v>
      </c>
      <c r="I324" s="1">
        <f>VLOOKUP(M324,評価協作成!$D$3:$F$838,3,FALSE)</f>
        <v>-6</v>
      </c>
      <c r="M324" s="1" t="str">
        <f t="shared" si="19"/>
        <v>長野県　辰野</v>
      </c>
      <c r="O324" s="1">
        <f t="shared" si="16"/>
        <v>0</v>
      </c>
      <c r="P324" s="1">
        <f t="shared" si="17"/>
        <v>0</v>
      </c>
      <c r="Q324">
        <f>IF(VLOOKUP($B324,'20230120'!$A$3:$G$838,6,FALSE)="","",VLOOKUP($B324,'20230120'!$A$3:$G$838,6,FALSE))</f>
        <v>-1.8</v>
      </c>
      <c r="R324">
        <f>IF(VLOOKUP($B324,'20230120'!$A$3:$G$838,7,FALSE)="","",VLOOKUP($B324,'20230120'!$A$3:$G$838,7,FALSE))</f>
        <v>-6</v>
      </c>
    </row>
    <row r="325" spans="1:18">
      <c r="A325" s="10">
        <v>319</v>
      </c>
      <c r="B325" s="11">
        <v>249</v>
      </c>
      <c r="C325" t="s">
        <v>473</v>
      </c>
      <c r="D325" s="12" t="s">
        <v>474</v>
      </c>
      <c r="E325" s="12" t="s">
        <v>1843</v>
      </c>
      <c r="F325" s="11">
        <v>4</v>
      </c>
      <c r="G325" t="str">
        <f t="shared" si="18"/>
        <v>宮城県　</v>
      </c>
      <c r="H325" s="1">
        <f>VLOOKUP(M325,評価協作成!$D$3:$F$838,2,FALSE)</f>
        <v>-0.2</v>
      </c>
      <c r="I325" s="1">
        <f>VLOOKUP(M325,評価協作成!$D$3:$F$838,3,FALSE)</f>
        <v>-3.4</v>
      </c>
      <c r="J325" s="3"/>
      <c r="M325" s="1" t="str">
        <f t="shared" si="19"/>
        <v>宮城県　大衡</v>
      </c>
      <c r="O325" s="1">
        <f t="shared" si="16"/>
        <v>0</v>
      </c>
      <c r="P325" s="1">
        <f t="shared" si="17"/>
        <v>0</v>
      </c>
      <c r="Q325">
        <f>IF(VLOOKUP($B325,'20230120'!$A$3:$G$838,6,FALSE)="","",VLOOKUP($B325,'20230120'!$A$3:$G$838,6,FALSE))</f>
        <v>-0.2</v>
      </c>
      <c r="R325">
        <f>IF(VLOOKUP($B325,'20230120'!$A$3:$G$838,7,FALSE)="","",VLOOKUP($B325,'20230120'!$A$3:$G$838,7,FALSE))</f>
        <v>-3.4</v>
      </c>
    </row>
    <row r="326" spans="1:18">
      <c r="A326" s="10">
        <v>320</v>
      </c>
      <c r="B326" s="11">
        <v>624</v>
      </c>
      <c r="C326" t="s">
        <v>1130</v>
      </c>
      <c r="D326" s="12" t="s">
        <v>1131</v>
      </c>
      <c r="E326" s="12" t="s">
        <v>2191</v>
      </c>
      <c r="F326" s="11">
        <v>4</v>
      </c>
      <c r="G326" t="str">
        <f t="shared" si="18"/>
        <v>広島県　</v>
      </c>
      <c r="H326" s="1">
        <f>VLOOKUP(M326,評価協作成!$D$3:$F$838,2,FALSE)</f>
        <v>0.3</v>
      </c>
      <c r="I326" s="1">
        <f>VLOOKUP(M326,評価協作成!$D$3:$F$838,3,FALSE)</f>
        <v>-3.2</v>
      </c>
      <c r="M326" s="1" t="str">
        <f t="shared" si="19"/>
        <v>広島県　油木</v>
      </c>
      <c r="O326" s="1">
        <f t="shared" si="16"/>
        <v>0</v>
      </c>
      <c r="P326" s="1">
        <f t="shared" si="17"/>
        <v>0</v>
      </c>
      <c r="Q326">
        <f>IF(VLOOKUP($B326,'20230120'!$A$3:$G$838,6,FALSE)="","",VLOOKUP($B326,'20230120'!$A$3:$G$838,6,FALSE))</f>
        <v>0.3</v>
      </c>
      <c r="R326">
        <f>IF(VLOOKUP($B326,'20230120'!$A$3:$G$838,7,FALSE)="","",VLOOKUP($B326,'20230120'!$A$3:$G$838,7,FALSE))</f>
        <v>-3.2</v>
      </c>
    </row>
    <row r="327" spans="1:18">
      <c r="A327" s="10">
        <v>321</v>
      </c>
      <c r="B327" s="11">
        <v>571</v>
      </c>
      <c r="C327" t="s">
        <v>1568</v>
      </c>
      <c r="D327" s="12" t="s">
        <v>1610</v>
      </c>
      <c r="E327" s="15" t="s">
        <v>2140</v>
      </c>
      <c r="F327" s="11">
        <v>4</v>
      </c>
      <c r="G327" t="str">
        <f t="shared" si="18"/>
        <v>兵庫県　</v>
      </c>
      <c r="H327" s="1">
        <f>VLOOKUP(M327,評価協作成!$D$3:$F$838,2,FALSE)</f>
        <v>0.9</v>
      </c>
      <c r="I327" s="1">
        <f>VLOOKUP(M327,評価協作成!$D$3:$F$838,3,FALSE)</f>
        <v>-0.9</v>
      </c>
      <c r="M327" s="1" t="str">
        <f>G327&amp;"村岡"</f>
        <v>兵庫県　村岡</v>
      </c>
      <c r="N327" s="1" t="s">
        <v>3292</v>
      </c>
      <c r="O327" s="1">
        <f t="shared" ref="O327:O390" si="20">Q327-H327</f>
        <v>0</v>
      </c>
      <c r="P327" s="1">
        <f t="shared" ref="P327:P390" si="21">R327-I327</f>
        <v>0</v>
      </c>
      <c r="Q327">
        <f>IF(VLOOKUP($B327,'20230120'!$A$3:$G$838,6,FALSE)="","",VLOOKUP($B327,'20230120'!$A$3:$G$838,6,FALSE))</f>
        <v>0.9</v>
      </c>
      <c r="R327">
        <f>IF(VLOOKUP($B327,'20230120'!$A$3:$G$838,7,FALSE)="","",VLOOKUP($B327,'20230120'!$A$3:$G$838,7,FALSE))</f>
        <v>-0.9</v>
      </c>
    </row>
    <row r="328" spans="1:18">
      <c r="A328" s="10">
        <v>322</v>
      </c>
      <c r="B328" s="11">
        <v>293</v>
      </c>
      <c r="C328" t="s">
        <v>565</v>
      </c>
      <c r="D328" s="12" t="s">
        <v>566</v>
      </c>
      <c r="E328" s="12" t="s">
        <v>1881</v>
      </c>
      <c r="F328" s="11">
        <v>4</v>
      </c>
      <c r="G328" t="str">
        <f t="shared" ref="G328:G391" si="22">LEFT(E328,4)</f>
        <v>福島県　</v>
      </c>
      <c r="H328" s="1">
        <f>VLOOKUP(M328,評価協作成!$D$3:$F$838,2,FALSE)</f>
        <v>-0.7</v>
      </c>
      <c r="I328" s="1">
        <f>VLOOKUP(M328,評価協作成!$D$3:$F$838,3,FALSE)</f>
        <v>-4</v>
      </c>
      <c r="M328" s="1" t="str">
        <f t="shared" ref="M328:M391" si="23">G328&amp;C328</f>
        <v>福島県　船引</v>
      </c>
      <c r="O328" s="1">
        <f t="shared" si="20"/>
        <v>0</v>
      </c>
      <c r="P328" s="1">
        <f t="shared" si="21"/>
        <v>0</v>
      </c>
      <c r="Q328">
        <f>IF(VLOOKUP($B328,'20230120'!$A$3:$G$838,6,FALSE)="","",VLOOKUP($B328,'20230120'!$A$3:$G$838,6,FALSE))</f>
        <v>-0.7</v>
      </c>
      <c r="R328">
        <f>IF(VLOOKUP($B328,'20230120'!$A$3:$G$838,7,FALSE)="","",VLOOKUP($B328,'20230120'!$A$3:$G$838,7,FALSE))</f>
        <v>-4</v>
      </c>
    </row>
    <row r="329" spans="1:18">
      <c r="A329" s="10">
        <v>323</v>
      </c>
      <c r="B329" s="11">
        <v>297</v>
      </c>
      <c r="C329" t="s">
        <v>555</v>
      </c>
      <c r="D329" s="12" t="s">
        <v>556</v>
      </c>
      <c r="E329" s="12" t="s">
        <v>1885</v>
      </c>
      <c r="F329" s="11">
        <v>3</v>
      </c>
      <c r="G329" t="str">
        <f t="shared" si="22"/>
        <v>福島県　</v>
      </c>
      <c r="H329" s="1">
        <f>VLOOKUP(M329,評価協作成!$D$3:$F$838,2,FALSE)</f>
        <v>-1.2</v>
      </c>
      <c r="I329" s="1">
        <f>VLOOKUP(M329,評価協作成!$D$3:$F$838,3,FALSE)</f>
        <v>-6.5</v>
      </c>
      <c r="M329" s="1" t="str">
        <f t="shared" si="23"/>
        <v>福島県　川内</v>
      </c>
      <c r="O329" s="1">
        <f t="shared" si="20"/>
        <v>0</v>
      </c>
      <c r="P329" s="1">
        <f t="shared" si="21"/>
        <v>0</v>
      </c>
      <c r="Q329">
        <f>IF(VLOOKUP($B329,'20230120'!$A$3:$G$838,6,FALSE)="","",VLOOKUP($B329,'20230120'!$A$3:$G$838,6,FALSE))</f>
        <v>-1.2</v>
      </c>
      <c r="R329">
        <f>IF(VLOOKUP($B329,'20230120'!$A$3:$G$838,7,FALSE)="","",VLOOKUP($B329,'20230120'!$A$3:$G$838,7,FALSE))</f>
        <v>-6.5</v>
      </c>
    </row>
    <row r="330" spans="1:18">
      <c r="A330" s="10">
        <v>324</v>
      </c>
      <c r="B330" s="11">
        <v>413</v>
      </c>
      <c r="C330" t="s">
        <v>769</v>
      </c>
      <c r="D330" s="12" t="s">
        <v>770</v>
      </c>
      <c r="E330" s="12" t="s">
        <v>1997</v>
      </c>
      <c r="F330" s="11">
        <v>4</v>
      </c>
      <c r="G330" t="str">
        <f t="shared" si="22"/>
        <v>長野県　</v>
      </c>
      <c r="H330" s="1">
        <f>VLOOKUP(M330,評価協作成!$D$3:$F$838,2,FALSE)</f>
        <v>-1.1000000000000001</v>
      </c>
      <c r="I330" s="1">
        <f>VLOOKUP(M330,評価協作成!$D$3:$F$838,3,FALSE)</f>
        <v>-4.5</v>
      </c>
      <c r="M330" s="1" t="str">
        <f t="shared" si="23"/>
        <v>長野県　南木曽</v>
      </c>
      <c r="O330" s="1">
        <f t="shared" si="20"/>
        <v>0</v>
      </c>
      <c r="P330" s="1">
        <f t="shared" si="21"/>
        <v>0</v>
      </c>
      <c r="Q330">
        <f>IF(VLOOKUP($B330,'20230120'!$A$3:$G$838,6,FALSE)="","",VLOOKUP($B330,'20230120'!$A$3:$G$838,6,FALSE))</f>
        <v>-1.1000000000000001</v>
      </c>
      <c r="R330">
        <f>IF(VLOOKUP($B330,'20230120'!$A$3:$G$838,7,FALSE)="","",VLOOKUP($B330,'20230120'!$A$3:$G$838,7,FALSE))</f>
        <v>-4.5</v>
      </c>
    </row>
    <row r="331" spans="1:18">
      <c r="A331" s="10">
        <v>325</v>
      </c>
      <c r="B331" s="11">
        <v>403</v>
      </c>
      <c r="C331" t="s">
        <v>753</v>
      </c>
      <c r="D331" s="12" t="s">
        <v>754</v>
      </c>
      <c r="E331" s="12" t="s">
        <v>1988</v>
      </c>
      <c r="F331" s="11">
        <v>3</v>
      </c>
      <c r="G331" t="str">
        <f t="shared" si="22"/>
        <v>長野県　</v>
      </c>
      <c r="H331" s="1">
        <f>VLOOKUP(M331,評価協作成!$D$3:$F$838,2,FALSE)</f>
        <v>-2.1</v>
      </c>
      <c r="I331" s="1">
        <f>VLOOKUP(M331,評価協作成!$D$3:$F$838,3,FALSE)</f>
        <v>-7.6</v>
      </c>
      <c r="M331" s="1" t="str">
        <f t="shared" si="23"/>
        <v>長野県　佐久</v>
      </c>
      <c r="O331" s="1">
        <f t="shared" si="20"/>
        <v>0</v>
      </c>
      <c r="P331" s="1">
        <f t="shared" si="21"/>
        <v>0</v>
      </c>
      <c r="Q331">
        <f>IF(VLOOKUP($B331,'20230120'!$A$3:$G$838,6,FALSE)="","",VLOOKUP($B331,'20230120'!$A$3:$G$838,6,FALSE))</f>
        <v>-2.1</v>
      </c>
      <c r="R331">
        <f>IF(VLOOKUP($B331,'20230120'!$A$3:$G$838,7,FALSE)="","",VLOOKUP($B331,'20230120'!$A$3:$G$838,7,FALSE))</f>
        <v>-7.6</v>
      </c>
    </row>
    <row r="332" spans="1:18">
      <c r="A332" s="10">
        <v>326</v>
      </c>
      <c r="B332" s="11">
        <v>649</v>
      </c>
      <c r="C332" t="s">
        <v>1167</v>
      </c>
      <c r="D332" s="12" t="s">
        <v>1168</v>
      </c>
      <c r="E332" s="12" t="s">
        <v>2215</v>
      </c>
      <c r="F332" s="11">
        <v>5</v>
      </c>
      <c r="G332" t="str">
        <f t="shared" si="22"/>
        <v>島根県　</v>
      </c>
      <c r="H332" s="1">
        <f>VLOOKUP(M332,評価協作成!$D$3:$F$838,2,FALSE)</f>
        <v>0.4</v>
      </c>
      <c r="I332" s="1">
        <f>VLOOKUP(M332,評価協作成!$D$3:$F$838,3,FALSE)</f>
        <v>-2.6</v>
      </c>
      <c r="M332" s="1" t="str">
        <f t="shared" si="23"/>
        <v>島根県　瑞穂</v>
      </c>
      <c r="O332" s="1">
        <f t="shared" si="20"/>
        <v>0</v>
      </c>
      <c r="P332" s="1">
        <f t="shared" si="21"/>
        <v>0</v>
      </c>
      <c r="Q332">
        <f>IF(VLOOKUP($B332,'20230120'!$A$3:$G$838,6,FALSE)="","",VLOOKUP($B332,'20230120'!$A$3:$G$838,6,FALSE))</f>
        <v>0.4</v>
      </c>
      <c r="R332">
        <f>IF(VLOOKUP($B332,'20230120'!$A$3:$G$838,7,FALSE)="","",VLOOKUP($B332,'20230120'!$A$3:$G$838,7,FALSE))</f>
        <v>-2.6</v>
      </c>
    </row>
    <row r="333" spans="1:18">
      <c r="A333" s="10">
        <v>327</v>
      </c>
      <c r="B333" s="11">
        <v>240</v>
      </c>
      <c r="C333" t="s">
        <v>459</v>
      </c>
      <c r="D333" s="12" t="s">
        <v>460</v>
      </c>
      <c r="E333" s="12" t="s">
        <v>1836</v>
      </c>
      <c r="F333" s="11">
        <v>4</v>
      </c>
      <c r="G333" t="str">
        <f t="shared" si="22"/>
        <v>岩手県　</v>
      </c>
      <c r="H333" s="1">
        <f>VLOOKUP(M333,評価協作成!$D$3:$F$838,2,FALSE)</f>
        <v>-0.1</v>
      </c>
      <c r="I333" s="1">
        <f>VLOOKUP(M333,評価協作成!$D$3:$F$838,3,FALSE)</f>
        <v>-3.2</v>
      </c>
      <c r="M333" s="1" t="str">
        <f t="shared" si="23"/>
        <v>岩手県　一関</v>
      </c>
      <c r="O333" s="1">
        <f t="shared" si="20"/>
        <v>0</v>
      </c>
      <c r="P333" s="1">
        <f t="shared" si="21"/>
        <v>0</v>
      </c>
      <c r="Q333">
        <f>IF(VLOOKUP($B333,'20230120'!$A$3:$G$838,6,FALSE)="","",VLOOKUP($B333,'20230120'!$A$3:$G$838,6,FALSE))</f>
        <v>-0.1</v>
      </c>
      <c r="R333">
        <f>IF(VLOOKUP($B333,'20230120'!$A$3:$G$838,7,FALSE)="","",VLOOKUP($B333,'20230120'!$A$3:$G$838,7,FALSE))</f>
        <v>-3.2</v>
      </c>
    </row>
    <row r="334" spans="1:18">
      <c r="A334" s="10">
        <v>328</v>
      </c>
      <c r="B334" s="11">
        <v>645</v>
      </c>
      <c r="C334" t="s">
        <v>1159</v>
      </c>
      <c r="D334" s="12" t="s">
        <v>1160</v>
      </c>
      <c r="E334" s="12" t="s">
        <v>2211</v>
      </c>
      <c r="F334" s="11">
        <v>5</v>
      </c>
      <c r="G334" t="str">
        <f t="shared" si="22"/>
        <v>島根県　</v>
      </c>
      <c r="H334" s="1">
        <f>VLOOKUP(M334,評価協作成!$D$3:$F$838,2,FALSE)</f>
        <v>0.6</v>
      </c>
      <c r="I334" s="1">
        <f>VLOOKUP(M334,評価協作成!$D$3:$F$838,3,FALSE)</f>
        <v>-2.6</v>
      </c>
      <c r="M334" s="1" t="str">
        <f t="shared" si="23"/>
        <v>島根県　横田</v>
      </c>
      <c r="O334" s="1">
        <f t="shared" si="20"/>
        <v>0</v>
      </c>
      <c r="P334" s="1">
        <f t="shared" si="21"/>
        <v>0</v>
      </c>
      <c r="Q334">
        <f>IF(VLOOKUP($B334,'20230120'!$A$3:$G$838,6,FALSE)="","",VLOOKUP($B334,'20230120'!$A$3:$G$838,6,FALSE))</f>
        <v>0.6</v>
      </c>
      <c r="R334">
        <f>IF(VLOOKUP($B334,'20230120'!$A$3:$G$838,7,FALSE)="","",VLOOKUP($B334,'20230120'!$A$3:$G$838,7,FALSE))</f>
        <v>-2.6</v>
      </c>
    </row>
    <row r="335" spans="1:18">
      <c r="A335" s="10">
        <v>329</v>
      </c>
      <c r="B335" s="11">
        <v>623</v>
      </c>
      <c r="C335" t="s">
        <v>1128</v>
      </c>
      <c r="D335" s="12" t="s">
        <v>1129</v>
      </c>
      <c r="E335" s="12" t="s">
        <v>2190</v>
      </c>
      <c r="F335" s="11">
        <v>5</v>
      </c>
      <c r="G335" t="str">
        <f t="shared" si="22"/>
        <v>広島県　</v>
      </c>
      <c r="H335" s="1">
        <f>VLOOKUP(M335,評価協作成!$D$3:$F$838,2,FALSE)</f>
        <v>0.1</v>
      </c>
      <c r="I335" s="1">
        <f>VLOOKUP(M335,評価協作成!$D$3:$F$838,3,FALSE)</f>
        <v>-3.5</v>
      </c>
      <c r="M335" s="1" t="str">
        <f t="shared" si="23"/>
        <v>広島県　大朝</v>
      </c>
      <c r="O335" s="1">
        <f t="shared" si="20"/>
        <v>0</v>
      </c>
      <c r="P335" s="1">
        <f t="shared" si="21"/>
        <v>0</v>
      </c>
      <c r="Q335">
        <f>IF(VLOOKUP($B335,'20230120'!$A$3:$G$838,6,FALSE)="","",VLOOKUP($B335,'20230120'!$A$3:$G$838,6,FALSE))</f>
        <v>0.1</v>
      </c>
      <c r="R335">
        <f>IF(VLOOKUP($B335,'20230120'!$A$3:$G$838,7,FALSE)="","",VLOOKUP($B335,'20230120'!$A$3:$G$838,7,FALSE))</f>
        <v>-3.5</v>
      </c>
    </row>
    <row r="336" spans="1:18">
      <c r="A336" s="10">
        <v>330</v>
      </c>
      <c r="B336" s="11">
        <v>248</v>
      </c>
      <c r="C336" t="s">
        <v>475</v>
      </c>
      <c r="D336" s="12" t="s">
        <v>476</v>
      </c>
      <c r="E336" s="12" t="s">
        <v>1839</v>
      </c>
      <c r="F336" s="11">
        <v>4</v>
      </c>
      <c r="G336" t="str">
        <f t="shared" si="22"/>
        <v>宮城県　</v>
      </c>
      <c r="H336" s="1">
        <f>VLOOKUP(M336,評価協作成!$D$3:$F$838,2,FALSE)</f>
        <v>-0.6</v>
      </c>
      <c r="I336" s="1">
        <f>VLOOKUP(M336,評価協作成!$D$3:$F$838,3,FALSE)</f>
        <v>-3.9</v>
      </c>
      <c r="M336" s="1" t="str">
        <f t="shared" si="23"/>
        <v>宮城県　古川</v>
      </c>
      <c r="O336" s="1">
        <f t="shared" si="20"/>
        <v>0</v>
      </c>
      <c r="P336" s="1">
        <f t="shared" si="21"/>
        <v>0</v>
      </c>
      <c r="Q336">
        <f>IF(VLOOKUP($B336,'20230120'!$A$3:$G$838,6,FALSE)="","",VLOOKUP($B336,'20230120'!$A$3:$G$838,6,FALSE))</f>
        <v>-0.6</v>
      </c>
      <c r="R336">
        <f>IF(VLOOKUP($B336,'20230120'!$A$3:$G$838,7,FALSE)="","",VLOOKUP($B336,'20230120'!$A$3:$G$838,7,FALSE))</f>
        <v>-3.9</v>
      </c>
    </row>
    <row r="337" spans="1:18">
      <c r="A337" s="10">
        <v>331</v>
      </c>
      <c r="B337" s="11">
        <v>270</v>
      </c>
      <c r="C337" t="s">
        <v>531</v>
      </c>
      <c r="D337" s="12" t="s">
        <v>532</v>
      </c>
      <c r="E337" s="12" t="s">
        <v>1855</v>
      </c>
      <c r="F337" s="11">
        <v>4</v>
      </c>
      <c r="G337" t="str">
        <f t="shared" si="22"/>
        <v>山形県　</v>
      </c>
      <c r="H337" s="1">
        <f>VLOOKUP(M337,評価協作成!$D$3:$F$838,2,FALSE)</f>
        <v>1.9</v>
      </c>
      <c r="I337" s="1">
        <f>VLOOKUP(M337,評価協作成!$D$3:$F$838,3,FALSE)</f>
        <v>-0.7</v>
      </c>
      <c r="M337" s="1" t="str">
        <f t="shared" si="23"/>
        <v>山形県　鼠ケ関</v>
      </c>
      <c r="O337" s="1">
        <f t="shared" si="20"/>
        <v>0</v>
      </c>
      <c r="P337" s="1">
        <f t="shared" si="21"/>
        <v>0</v>
      </c>
      <c r="Q337">
        <f>IF(VLOOKUP($B337,'20230120'!$A$3:$G$838,6,FALSE)="","",VLOOKUP($B337,'20230120'!$A$3:$G$838,6,FALSE))</f>
        <v>1.9</v>
      </c>
      <c r="R337">
        <f>IF(VLOOKUP($B337,'20230120'!$A$3:$G$838,7,FALSE)="","",VLOOKUP($B337,'20230120'!$A$3:$G$838,7,FALSE))</f>
        <v>-0.7</v>
      </c>
    </row>
    <row r="338" spans="1:18">
      <c r="A338" s="10">
        <v>332</v>
      </c>
      <c r="B338" s="11">
        <v>274</v>
      </c>
      <c r="C338" t="s">
        <v>416</v>
      </c>
      <c r="D338" s="12" t="s">
        <v>417</v>
      </c>
      <c r="E338" s="12" t="s">
        <v>1864</v>
      </c>
      <c r="F338" s="11">
        <v>4</v>
      </c>
      <c r="G338" t="str">
        <f t="shared" si="22"/>
        <v>山形県　</v>
      </c>
      <c r="H338" s="1">
        <f>VLOOKUP(M338,評価協作成!$D$3:$F$838,2,FALSE)</f>
        <v>-0.5</v>
      </c>
      <c r="I338" s="1">
        <f>VLOOKUP(M338,評価協作成!$D$3:$F$838,3,FALSE)</f>
        <v>-3.2</v>
      </c>
      <c r="M338" s="1" t="str">
        <f t="shared" si="23"/>
        <v>山形県　山形</v>
      </c>
      <c r="O338" s="1">
        <f t="shared" si="20"/>
        <v>0</v>
      </c>
      <c r="P338" s="1">
        <f t="shared" si="21"/>
        <v>0</v>
      </c>
      <c r="Q338">
        <f>IF(VLOOKUP($B338,'20230120'!$A$3:$G$838,6,FALSE)="","",VLOOKUP($B338,'20230120'!$A$3:$G$838,6,FALSE))</f>
        <v>-0.5</v>
      </c>
      <c r="R338">
        <f>IF(VLOOKUP($B338,'20230120'!$A$3:$G$838,7,FALSE)="","",VLOOKUP($B338,'20230120'!$A$3:$G$838,7,FALSE))</f>
        <v>-3.2</v>
      </c>
    </row>
    <row r="339" spans="1:18">
      <c r="A339" s="10">
        <v>333</v>
      </c>
      <c r="B339" s="11">
        <v>398</v>
      </c>
      <c r="C339" t="s">
        <v>745</v>
      </c>
      <c r="D339" s="12" t="s">
        <v>746</v>
      </c>
      <c r="E339" s="12" t="s">
        <v>1983</v>
      </c>
      <c r="F339" s="11">
        <v>4</v>
      </c>
      <c r="G339" t="str">
        <f t="shared" si="22"/>
        <v>長野県　</v>
      </c>
      <c r="H339" s="1">
        <f>VLOOKUP(M339,評価協作成!$D$3:$F$838,2,FALSE)</f>
        <v>-0.7</v>
      </c>
      <c r="I339" s="1">
        <f>VLOOKUP(M339,評価協作成!$D$3:$F$838,3,FALSE)</f>
        <v>-5.0999999999999996</v>
      </c>
      <c r="M339" s="1" t="str">
        <f t="shared" si="23"/>
        <v>長野県　穂高</v>
      </c>
      <c r="O339" s="1">
        <f t="shared" si="20"/>
        <v>0</v>
      </c>
      <c r="P339" s="1">
        <f t="shared" si="21"/>
        <v>0</v>
      </c>
      <c r="Q339">
        <f>IF(VLOOKUP($B339,'20230120'!$A$3:$G$838,6,FALSE)="","",VLOOKUP($B339,'20230120'!$A$3:$G$838,6,FALSE))</f>
        <v>-0.7</v>
      </c>
      <c r="R339">
        <f>IF(VLOOKUP($B339,'20230120'!$A$3:$G$838,7,FALSE)="","",VLOOKUP($B339,'20230120'!$A$3:$G$838,7,FALSE))</f>
        <v>-5.0999999999999996</v>
      </c>
    </row>
    <row r="340" spans="1:18">
      <c r="A340" s="10">
        <v>334</v>
      </c>
      <c r="B340" s="11">
        <v>493</v>
      </c>
      <c r="C340" t="s">
        <v>905</v>
      </c>
      <c r="D340" s="12" t="s">
        <v>906</v>
      </c>
      <c r="E340" s="12" t="s">
        <v>2072</v>
      </c>
      <c r="F340" s="11">
        <v>4</v>
      </c>
      <c r="G340" t="str">
        <f t="shared" si="22"/>
        <v>新潟県　</v>
      </c>
      <c r="H340" s="1">
        <f>VLOOKUP(M340,評価協作成!$D$3:$F$838,2,FALSE)</f>
        <v>1.7</v>
      </c>
      <c r="I340" s="1">
        <f>VLOOKUP(M340,評価協作成!$D$3:$F$838,3,FALSE)</f>
        <v>-0.9</v>
      </c>
      <c r="M340" s="1" t="str">
        <f t="shared" si="23"/>
        <v>新潟県　村上</v>
      </c>
      <c r="O340" s="1">
        <f t="shared" si="20"/>
        <v>0</v>
      </c>
      <c r="P340" s="1">
        <f t="shared" si="21"/>
        <v>0</v>
      </c>
      <c r="Q340">
        <f>IF(VLOOKUP($B340,'20230120'!$A$3:$G$838,6,FALSE)="","",VLOOKUP($B340,'20230120'!$A$3:$G$838,6,FALSE))</f>
        <v>1.7</v>
      </c>
      <c r="R340">
        <f>IF(VLOOKUP($B340,'20230120'!$A$3:$G$838,7,FALSE)="","",VLOOKUP($B340,'20230120'!$A$3:$G$838,7,FALSE))</f>
        <v>-0.9</v>
      </c>
    </row>
    <row r="341" spans="1:18">
      <c r="A341" s="10">
        <v>335</v>
      </c>
      <c r="B341" s="11">
        <v>446</v>
      </c>
      <c r="C341" t="s">
        <v>822</v>
      </c>
      <c r="D341" s="12" t="s">
        <v>823</v>
      </c>
      <c r="E341" s="12" t="s">
        <v>2027</v>
      </c>
      <c r="F341" s="11">
        <v>4</v>
      </c>
      <c r="G341" t="str">
        <f t="shared" si="22"/>
        <v>愛知県　</v>
      </c>
      <c r="H341" s="1">
        <f>VLOOKUP(M341,評価協作成!$D$3:$F$838,2,FALSE)</f>
        <v>-0.1</v>
      </c>
      <c r="I341" s="1">
        <f>VLOOKUP(M341,評価協作成!$D$3:$F$838,3,FALSE)</f>
        <v>-3.9</v>
      </c>
      <c r="M341" s="1" t="str">
        <f t="shared" si="23"/>
        <v>愛知県　稲武</v>
      </c>
      <c r="O341" s="1">
        <f t="shared" si="20"/>
        <v>0</v>
      </c>
      <c r="P341" s="1">
        <f t="shared" si="21"/>
        <v>0</v>
      </c>
      <c r="Q341">
        <f>IF(VLOOKUP($B341,'20230120'!$A$3:$G$838,6,FALSE)="","",VLOOKUP($B341,'20230120'!$A$3:$G$838,6,FALSE))</f>
        <v>-0.1</v>
      </c>
      <c r="R341">
        <f>IF(VLOOKUP($B341,'20230120'!$A$3:$G$838,7,FALSE)="","",VLOOKUP($B341,'20230120'!$A$3:$G$838,7,FALSE))</f>
        <v>-3.9</v>
      </c>
    </row>
    <row r="342" spans="1:18">
      <c r="A342" s="10">
        <v>336</v>
      </c>
      <c r="B342" s="11">
        <v>466</v>
      </c>
      <c r="C342" t="s">
        <v>858</v>
      </c>
      <c r="D342" s="12" t="s">
        <v>859</v>
      </c>
      <c r="E342" s="12" t="s">
        <v>2045</v>
      </c>
      <c r="F342" s="11">
        <v>4</v>
      </c>
      <c r="G342" t="str">
        <f t="shared" si="22"/>
        <v>岐阜県　</v>
      </c>
      <c r="H342" s="1">
        <f>VLOOKUP(M342,評価協作成!$D$3:$F$838,2,FALSE)</f>
        <v>0.1</v>
      </c>
      <c r="I342" s="1">
        <f>VLOOKUP(M342,評価協作成!$D$3:$F$838,3,FALSE)</f>
        <v>-3.2</v>
      </c>
      <c r="M342" s="1" t="str">
        <f t="shared" si="23"/>
        <v>岐阜県　宮地</v>
      </c>
      <c r="O342" s="1">
        <f t="shared" si="20"/>
        <v>0</v>
      </c>
      <c r="P342" s="1">
        <f t="shared" si="21"/>
        <v>0</v>
      </c>
      <c r="Q342">
        <f>IF(VLOOKUP($B342,'20230120'!$A$3:$G$838,6,FALSE)="","",VLOOKUP($B342,'20230120'!$A$3:$G$838,6,FALSE))</f>
        <v>0.1</v>
      </c>
      <c r="R342">
        <f>IF(VLOOKUP($B342,'20230120'!$A$3:$G$838,7,FALSE)="","",VLOOKUP($B342,'20230120'!$A$3:$G$838,7,FALSE))</f>
        <v>-3.2</v>
      </c>
    </row>
    <row r="343" spans="1:18">
      <c r="A343" s="10">
        <v>337</v>
      </c>
      <c r="B343" s="11">
        <v>264</v>
      </c>
      <c r="C343" t="s">
        <v>533</v>
      </c>
      <c r="D343" s="12" t="s">
        <v>534</v>
      </c>
      <c r="E343" s="12" t="s">
        <v>1855</v>
      </c>
      <c r="F343" s="11">
        <v>4</v>
      </c>
      <c r="G343" t="str">
        <f t="shared" si="22"/>
        <v>山形県　</v>
      </c>
      <c r="H343" s="1">
        <f>VLOOKUP(M343,評価協作成!$D$3:$F$838,2,FALSE)</f>
        <v>1.7</v>
      </c>
      <c r="I343" s="1">
        <f>VLOOKUP(M343,評価協作成!$D$3:$F$838,3,FALSE)</f>
        <v>-1.3</v>
      </c>
      <c r="M343" s="1" t="str">
        <f t="shared" si="23"/>
        <v>山形県　鶴岡</v>
      </c>
      <c r="O343" s="1">
        <f t="shared" si="20"/>
        <v>0</v>
      </c>
      <c r="P343" s="1">
        <f t="shared" si="21"/>
        <v>0</v>
      </c>
      <c r="Q343">
        <f>IF(VLOOKUP($B343,'20230120'!$A$3:$G$838,6,FALSE)="","",VLOOKUP($B343,'20230120'!$A$3:$G$838,6,FALSE))</f>
        <v>1.7</v>
      </c>
      <c r="R343">
        <f>IF(VLOOKUP($B343,'20230120'!$A$3:$G$838,7,FALSE)="","",VLOOKUP($B343,'20230120'!$A$3:$G$838,7,FALSE))</f>
        <v>-1.3</v>
      </c>
    </row>
    <row r="344" spans="1:18">
      <c r="A344" s="10">
        <v>338</v>
      </c>
      <c r="B344" s="11">
        <v>231</v>
      </c>
      <c r="C344" t="s">
        <v>461</v>
      </c>
      <c r="D344" s="12" t="s">
        <v>462</v>
      </c>
      <c r="E344" s="12" t="s">
        <v>1829</v>
      </c>
      <c r="F344" s="11">
        <v>4</v>
      </c>
      <c r="G344" t="str">
        <f t="shared" si="22"/>
        <v>岩手県　</v>
      </c>
      <c r="H344" s="1">
        <f>VLOOKUP(M344,評価協作成!$D$3:$F$838,2,FALSE)</f>
        <v>0.5</v>
      </c>
      <c r="I344" s="1">
        <f>VLOOKUP(M344,評価協作成!$D$3:$F$838,3,FALSE)</f>
        <v>-3.9</v>
      </c>
      <c r="M344" s="1" t="str">
        <f t="shared" si="23"/>
        <v>岩手県　山田</v>
      </c>
      <c r="O344" s="1">
        <f t="shared" si="20"/>
        <v>0</v>
      </c>
      <c r="P344" s="1">
        <f t="shared" si="21"/>
        <v>0</v>
      </c>
      <c r="Q344">
        <f>IF(VLOOKUP($B344,'20230120'!$A$3:$G$838,6,FALSE)="","",VLOOKUP($B344,'20230120'!$A$3:$G$838,6,FALSE))</f>
        <v>0.5</v>
      </c>
      <c r="R344">
        <f>IF(VLOOKUP($B344,'20230120'!$A$3:$G$838,7,FALSE)="","",VLOOKUP($B344,'20230120'!$A$3:$G$838,7,FALSE))</f>
        <v>-3.9</v>
      </c>
    </row>
    <row r="345" spans="1:18">
      <c r="A345" s="10">
        <v>339</v>
      </c>
      <c r="B345" s="11">
        <v>245</v>
      </c>
      <c r="C345" t="s">
        <v>477</v>
      </c>
      <c r="D345" s="12" t="s">
        <v>478</v>
      </c>
      <c r="E345" s="12" t="s">
        <v>1840</v>
      </c>
      <c r="F345" s="11">
        <v>4</v>
      </c>
      <c r="G345" t="str">
        <f t="shared" si="22"/>
        <v>宮城県　</v>
      </c>
      <c r="H345" s="1">
        <f>VLOOKUP(M345,評価協作成!$D$3:$F$838,2,FALSE)</f>
        <v>-0.6</v>
      </c>
      <c r="I345" s="1">
        <f>VLOOKUP(M345,評価協作成!$D$3:$F$838,3,FALSE)</f>
        <v>-4.4000000000000004</v>
      </c>
      <c r="M345" s="1" t="str">
        <f t="shared" si="23"/>
        <v>宮城県　築館</v>
      </c>
      <c r="O345" s="1">
        <f t="shared" si="20"/>
        <v>0</v>
      </c>
      <c r="P345" s="1">
        <f t="shared" si="21"/>
        <v>0</v>
      </c>
      <c r="Q345">
        <f>IF(VLOOKUP($B345,'20230120'!$A$3:$G$838,6,FALSE)="","",VLOOKUP($B345,'20230120'!$A$3:$G$838,6,FALSE))</f>
        <v>-0.6</v>
      </c>
      <c r="R345">
        <f>IF(VLOOKUP($B345,'20230120'!$A$3:$G$838,7,FALSE)="","",VLOOKUP($B345,'20230120'!$A$3:$G$838,7,FALSE))</f>
        <v>-4.4000000000000004</v>
      </c>
    </row>
    <row r="346" spans="1:18">
      <c r="A346" s="10">
        <v>340</v>
      </c>
      <c r="B346" s="11">
        <v>542</v>
      </c>
      <c r="C346" t="s">
        <v>987</v>
      </c>
      <c r="D346" s="12" t="s">
        <v>988</v>
      </c>
      <c r="E346" s="15" t="s">
        <v>2113</v>
      </c>
      <c r="F346" s="11">
        <v>5</v>
      </c>
      <c r="G346" t="str">
        <f t="shared" si="22"/>
        <v>福井県　</v>
      </c>
      <c r="H346" s="1">
        <f>VLOOKUP(M346,評価協作成!$D$3:$F$838,2,FALSE)</f>
        <v>1.5</v>
      </c>
      <c r="I346" s="1">
        <f>VLOOKUP(M346,評価協作成!$D$3:$F$838,3,FALSE)</f>
        <v>-1.1000000000000001</v>
      </c>
      <c r="M346" s="1" t="str">
        <f t="shared" si="23"/>
        <v>福井県　今庄</v>
      </c>
      <c r="O346" s="1">
        <f t="shared" si="20"/>
        <v>0</v>
      </c>
      <c r="P346" s="1">
        <f t="shared" si="21"/>
        <v>0</v>
      </c>
      <c r="Q346">
        <f>IF(VLOOKUP($B346,'20230120'!$A$3:$G$838,6,FALSE)="","",VLOOKUP($B346,'20230120'!$A$3:$G$838,6,FALSE))</f>
        <v>1.5</v>
      </c>
      <c r="R346">
        <f>IF(VLOOKUP($B346,'20230120'!$A$3:$G$838,7,FALSE)="","",VLOOKUP($B346,'20230120'!$A$3:$G$838,7,FALSE))</f>
        <v>-1.1000000000000001</v>
      </c>
    </row>
    <row r="347" spans="1:18">
      <c r="A347" s="10">
        <v>341</v>
      </c>
      <c r="B347" s="11">
        <v>505</v>
      </c>
      <c r="C347" t="s">
        <v>929</v>
      </c>
      <c r="D347" s="12" t="s">
        <v>930</v>
      </c>
      <c r="E347" s="12" t="s">
        <v>2077</v>
      </c>
      <c r="F347" s="11">
        <v>5</v>
      </c>
      <c r="G347" t="str">
        <f t="shared" si="22"/>
        <v>新潟県　</v>
      </c>
      <c r="H347" s="1">
        <f>VLOOKUP(M347,評価協作成!$D$3:$F$838,2,FALSE)</f>
        <v>0.8</v>
      </c>
      <c r="I347" s="1">
        <f>VLOOKUP(M347,評価協作成!$D$3:$F$838,3,FALSE)</f>
        <v>-1.3</v>
      </c>
      <c r="M347" s="1" t="str">
        <f t="shared" si="23"/>
        <v>新潟県　長岡</v>
      </c>
      <c r="O347" s="1">
        <f t="shared" si="20"/>
        <v>0</v>
      </c>
      <c r="P347" s="1">
        <f t="shared" si="21"/>
        <v>0</v>
      </c>
      <c r="Q347">
        <f>IF(VLOOKUP($B347,'20230120'!$A$3:$G$838,6,FALSE)="","",VLOOKUP($B347,'20230120'!$A$3:$G$838,6,FALSE))</f>
        <v>0.8</v>
      </c>
      <c r="R347">
        <f>IF(VLOOKUP($B347,'20230120'!$A$3:$G$838,7,FALSE)="","",VLOOKUP($B347,'20230120'!$A$3:$G$838,7,FALSE))</f>
        <v>-1.3</v>
      </c>
    </row>
    <row r="348" spans="1:18">
      <c r="A348" s="10">
        <v>342</v>
      </c>
      <c r="B348" s="11">
        <v>250</v>
      </c>
      <c r="C348" t="s">
        <v>479</v>
      </c>
      <c r="D348" s="12" t="s">
        <v>480</v>
      </c>
      <c r="E348" s="12" t="s">
        <v>1839</v>
      </c>
      <c r="F348" s="11">
        <v>4</v>
      </c>
      <c r="G348" t="str">
        <f t="shared" si="22"/>
        <v>宮城県　</v>
      </c>
      <c r="H348" s="1">
        <f>VLOOKUP(M348,評価協作成!$D$3:$F$838,2,FALSE)</f>
        <v>-0.1</v>
      </c>
      <c r="I348" s="1">
        <f>VLOOKUP(M348,評価協作成!$D$3:$F$838,3,FALSE)</f>
        <v>-3.9</v>
      </c>
      <c r="M348" s="1" t="str">
        <f t="shared" si="23"/>
        <v>宮城県　鹿島台</v>
      </c>
      <c r="O348" s="1">
        <f t="shared" si="20"/>
        <v>0</v>
      </c>
      <c r="P348" s="1">
        <f t="shared" si="21"/>
        <v>0</v>
      </c>
      <c r="Q348">
        <f>IF(VLOOKUP($B348,'20230120'!$A$3:$G$838,6,FALSE)="","",VLOOKUP($B348,'20230120'!$A$3:$G$838,6,FALSE))</f>
        <v>-0.1</v>
      </c>
      <c r="R348">
        <f>IF(VLOOKUP($B348,'20230120'!$A$3:$G$838,7,FALSE)="","",VLOOKUP($B348,'20230120'!$A$3:$G$838,7,FALSE))</f>
        <v>-3.9</v>
      </c>
    </row>
    <row r="349" spans="1:18">
      <c r="A349" s="10">
        <v>343</v>
      </c>
      <c r="B349" s="11">
        <v>650</v>
      </c>
      <c r="C349" t="s">
        <v>1169</v>
      </c>
      <c r="D349" s="12" t="s">
        <v>1170</v>
      </c>
      <c r="E349" s="12" t="s">
        <v>2216</v>
      </c>
      <c r="F349" s="11">
        <v>6</v>
      </c>
      <c r="G349" t="str">
        <f t="shared" si="22"/>
        <v>島根県　</v>
      </c>
      <c r="H349" s="1">
        <f>VLOOKUP(M349,評価協作成!$D$3:$F$838,2,FALSE)</f>
        <v>1.2</v>
      </c>
      <c r="I349" s="1">
        <f>VLOOKUP(M349,評価協作成!$D$3:$F$838,3,FALSE)</f>
        <v>-2</v>
      </c>
      <c r="M349" s="1" t="str">
        <f t="shared" si="23"/>
        <v>島根県　弥栄</v>
      </c>
      <c r="O349" s="1">
        <f t="shared" si="20"/>
        <v>0</v>
      </c>
      <c r="P349" s="1">
        <f t="shared" si="21"/>
        <v>0</v>
      </c>
      <c r="Q349">
        <f>IF(VLOOKUP($B349,'20230120'!$A$3:$G$838,6,FALSE)="","",VLOOKUP($B349,'20230120'!$A$3:$G$838,6,FALSE))</f>
        <v>1.2</v>
      </c>
      <c r="R349">
        <f>IF(VLOOKUP($B349,'20230120'!$A$3:$G$838,7,FALSE)="","",VLOOKUP($B349,'20230120'!$A$3:$G$838,7,FALSE))</f>
        <v>-2</v>
      </c>
    </row>
    <row r="350" spans="1:18">
      <c r="A350" s="10">
        <v>344</v>
      </c>
      <c r="B350" s="11">
        <v>540</v>
      </c>
      <c r="C350" t="s">
        <v>985</v>
      </c>
      <c r="D350" s="12" t="s">
        <v>986</v>
      </c>
      <c r="E350" s="12" t="s">
        <v>2111</v>
      </c>
      <c r="F350" s="11">
        <v>5</v>
      </c>
      <c r="G350" t="str">
        <f t="shared" si="22"/>
        <v>福井県　</v>
      </c>
      <c r="H350" s="1">
        <f>VLOOKUP(M350,評価協作成!$D$3:$F$838,2,FALSE)</f>
        <v>0.8</v>
      </c>
      <c r="I350" s="1">
        <f>VLOOKUP(M350,評価協作成!$D$3:$F$838,3,FALSE)</f>
        <v>-1.6</v>
      </c>
      <c r="M350" s="1" t="str">
        <f t="shared" si="23"/>
        <v>福井県　勝山</v>
      </c>
      <c r="O350" s="1">
        <f t="shared" si="20"/>
        <v>0</v>
      </c>
      <c r="P350" s="1">
        <f t="shared" si="21"/>
        <v>0</v>
      </c>
      <c r="Q350">
        <f>IF(VLOOKUP($B350,'20230120'!$A$3:$G$838,6,FALSE)="","",VLOOKUP($B350,'20230120'!$A$3:$G$838,6,FALSE))</f>
        <v>0.8</v>
      </c>
      <c r="R350">
        <f>IF(VLOOKUP($B350,'20230120'!$A$3:$G$838,7,FALSE)="","",VLOOKUP($B350,'20230120'!$A$3:$G$838,7,FALSE))</f>
        <v>-1.6</v>
      </c>
    </row>
    <row r="351" spans="1:18">
      <c r="A351" s="10">
        <v>345</v>
      </c>
      <c r="B351" s="11">
        <v>414</v>
      </c>
      <c r="C351" t="s">
        <v>771</v>
      </c>
      <c r="D351" s="12" t="s">
        <v>772</v>
      </c>
      <c r="E351" s="12" t="s">
        <v>1998</v>
      </c>
      <c r="F351" s="11">
        <v>4</v>
      </c>
      <c r="G351" t="str">
        <f t="shared" si="22"/>
        <v>長野県　</v>
      </c>
      <c r="H351" s="1">
        <f>VLOOKUP(M351,評価協作成!$D$3:$F$838,2,FALSE)</f>
        <v>-0.9</v>
      </c>
      <c r="I351" s="1">
        <f>VLOOKUP(M351,評価協作成!$D$3:$F$838,3,FALSE)</f>
        <v>-4.5999999999999996</v>
      </c>
      <c r="M351" s="1" t="str">
        <f t="shared" si="23"/>
        <v>長野県　飯島</v>
      </c>
      <c r="O351" s="1">
        <f t="shared" si="20"/>
        <v>0</v>
      </c>
      <c r="P351" s="1">
        <f t="shared" si="21"/>
        <v>0</v>
      </c>
      <c r="Q351">
        <f>IF(VLOOKUP($B351,'20230120'!$A$3:$G$838,6,FALSE)="","",VLOOKUP($B351,'20230120'!$A$3:$G$838,6,FALSE))</f>
        <v>-0.9</v>
      </c>
      <c r="R351">
        <f>IF(VLOOKUP($B351,'20230120'!$A$3:$G$838,7,FALSE)="","",VLOOKUP($B351,'20230120'!$A$3:$G$838,7,FALSE))</f>
        <v>-4.5999999999999996</v>
      </c>
    </row>
    <row r="352" spans="1:18">
      <c r="A352" s="10">
        <v>346</v>
      </c>
      <c r="B352" s="11">
        <v>470</v>
      </c>
      <c r="C352" t="s">
        <v>865</v>
      </c>
      <c r="D352" s="12" t="s">
        <v>866</v>
      </c>
      <c r="E352" s="12" t="s">
        <v>2049</v>
      </c>
      <c r="F352" s="11">
        <v>5</v>
      </c>
      <c r="G352" t="str">
        <f t="shared" si="22"/>
        <v>岐阜県　</v>
      </c>
      <c r="H352" s="1">
        <f>VLOOKUP(M352,評価協作成!$D$3:$F$838,2,FALSE)</f>
        <v>-0.3</v>
      </c>
      <c r="I352" s="1">
        <f>VLOOKUP(M352,評価協作成!$D$3:$F$838,3,FALSE)</f>
        <v>-4.4000000000000004</v>
      </c>
      <c r="M352" s="1" t="str">
        <f t="shared" si="23"/>
        <v>岐阜県　黒川</v>
      </c>
      <c r="O352" s="1">
        <f t="shared" si="20"/>
        <v>0</v>
      </c>
      <c r="P352" s="1">
        <f t="shared" si="21"/>
        <v>0</v>
      </c>
      <c r="Q352">
        <f>IF(VLOOKUP($B352,'20230120'!$A$3:$G$838,6,FALSE)="","",VLOOKUP($B352,'20230120'!$A$3:$G$838,6,FALSE))</f>
        <v>-0.3</v>
      </c>
      <c r="R352">
        <f>IF(VLOOKUP($B352,'20230120'!$A$3:$G$838,7,FALSE)="","",VLOOKUP($B352,'20230120'!$A$3:$G$838,7,FALSE))</f>
        <v>-4.4000000000000004</v>
      </c>
    </row>
    <row r="353" spans="1:18">
      <c r="A353" s="10">
        <v>347</v>
      </c>
      <c r="B353" s="11">
        <v>226</v>
      </c>
      <c r="C353" t="s">
        <v>463</v>
      </c>
      <c r="D353" s="12" t="s">
        <v>464</v>
      </c>
      <c r="E353" s="12" t="s">
        <v>1825</v>
      </c>
      <c r="F353" s="11">
        <v>4</v>
      </c>
      <c r="G353" t="str">
        <f t="shared" si="22"/>
        <v>岩手県　</v>
      </c>
      <c r="H353" s="1">
        <f>VLOOKUP(M353,評価協作成!$D$3:$F$838,2,FALSE)</f>
        <v>0.3</v>
      </c>
      <c r="I353" s="1">
        <f>VLOOKUP(M353,評価協作成!$D$3:$F$838,3,FALSE)</f>
        <v>-3.8</v>
      </c>
      <c r="M353" s="1" t="str">
        <f t="shared" si="23"/>
        <v>岩手県　宮古</v>
      </c>
      <c r="O353" s="1">
        <f t="shared" si="20"/>
        <v>0</v>
      </c>
      <c r="P353" s="1">
        <f t="shared" si="21"/>
        <v>0</v>
      </c>
      <c r="Q353">
        <f>IF(VLOOKUP($B353,'20230120'!$A$3:$G$838,6,FALSE)="","",VLOOKUP($B353,'20230120'!$A$3:$G$838,6,FALSE))</f>
        <v>0.3</v>
      </c>
      <c r="R353">
        <f>IF(VLOOKUP($B353,'20230120'!$A$3:$G$838,7,FALSE)="","",VLOOKUP($B353,'20230120'!$A$3:$G$838,7,FALSE))</f>
        <v>-3.8</v>
      </c>
    </row>
    <row r="354" spans="1:18">
      <c r="A354" s="10">
        <v>348</v>
      </c>
      <c r="B354" s="11">
        <v>535</v>
      </c>
      <c r="C354" t="s">
        <v>1562</v>
      </c>
      <c r="D354" s="12" t="s">
        <v>1604</v>
      </c>
      <c r="E354" s="15" t="s">
        <v>2107</v>
      </c>
      <c r="F354" s="11">
        <v>4</v>
      </c>
      <c r="G354" t="str">
        <f t="shared" si="22"/>
        <v>石川県　</v>
      </c>
      <c r="H354" s="1">
        <f>VLOOKUP(M354,評価協作成!$D$3:$F$838,2,FALSE)</f>
        <v>1.3</v>
      </c>
      <c r="I354" s="1">
        <f>VLOOKUP(M354,評価協作成!$D$3:$F$838,3,FALSE)</f>
        <v>-1.1000000000000001</v>
      </c>
      <c r="M354" s="1" t="str">
        <f t="shared" si="23"/>
        <v>石川県　白山吉野</v>
      </c>
      <c r="O354" s="1">
        <f t="shared" si="20"/>
        <v>0</v>
      </c>
      <c r="P354" s="1">
        <f t="shared" si="21"/>
        <v>0</v>
      </c>
      <c r="Q354">
        <f>IF(VLOOKUP($B354,'20230120'!$A$3:$G$838,6,FALSE)="","",VLOOKUP($B354,'20230120'!$A$3:$G$838,6,FALSE))</f>
        <v>1.3</v>
      </c>
      <c r="R354">
        <f>IF(VLOOKUP($B354,'20230120'!$A$3:$G$838,7,FALSE)="","",VLOOKUP($B354,'20230120'!$A$3:$G$838,7,FALSE))</f>
        <v>-1.1000000000000001</v>
      </c>
    </row>
    <row r="355" spans="1:18">
      <c r="A355" s="10">
        <v>349</v>
      </c>
      <c r="B355" s="11">
        <v>393</v>
      </c>
      <c r="C355" t="s">
        <v>735</v>
      </c>
      <c r="D355" s="12" t="s">
        <v>736</v>
      </c>
      <c r="E355" s="12" t="s">
        <v>1978</v>
      </c>
      <c r="F355" s="11">
        <v>4</v>
      </c>
      <c r="G355" t="str">
        <f t="shared" si="22"/>
        <v>長野県　</v>
      </c>
      <c r="H355" s="1">
        <f>VLOOKUP(M355,評価協作成!$D$3:$F$838,2,FALSE)</f>
        <v>-0.7</v>
      </c>
      <c r="I355" s="1">
        <f>VLOOKUP(M355,評価協作成!$D$3:$F$838,3,FALSE)</f>
        <v>-4.0999999999999996</v>
      </c>
      <c r="M355" s="1" t="str">
        <f t="shared" si="23"/>
        <v>長野県　長野</v>
      </c>
      <c r="O355" s="1">
        <f t="shared" si="20"/>
        <v>0</v>
      </c>
      <c r="P355" s="1">
        <f t="shared" si="21"/>
        <v>0</v>
      </c>
      <c r="Q355">
        <f>IF(VLOOKUP($B355,'20230120'!$A$3:$G$838,6,FALSE)="","",VLOOKUP($B355,'20230120'!$A$3:$G$838,6,FALSE))</f>
        <v>-0.7</v>
      </c>
      <c r="R355">
        <f>IF(VLOOKUP($B355,'20230120'!$A$3:$G$838,7,FALSE)="","",VLOOKUP($B355,'20230120'!$A$3:$G$838,7,FALSE))</f>
        <v>-4.0999999999999996</v>
      </c>
    </row>
    <row r="356" spans="1:18">
      <c r="A356" s="10">
        <v>350</v>
      </c>
      <c r="B356" s="11">
        <v>246</v>
      </c>
      <c r="C356" t="s">
        <v>481</v>
      </c>
      <c r="D356" s="12" t="s">
        <v>482</v>
      </c>
      <c r="E356" s="12" t="s">
        <v>1841</v>
      </c>
      <c r="F356" s="11">
        <v>4</v>
      </c>
      <c r="G356" t="str">
        <f t="shared" si="22"/>
        <v>宮城県　</v>
      </c>
      <c r="H356" s="1">
        <f>VLOOKUP(M356,評価協作成!$D$3:$F$838,2,FALSE)</f>
        <v>-0.4</v>
      </c>
      <c r="I356" s="1">
        <f>VLOOKUP(M356,評価協作成!$D$3:$F$838,3,FALSE)</f>
        <v>-4.3</v>
      </c>
      <c r="M356" s="1" t="str">
        <f t="shared" si="23"/>
        <v>宮城県　米山</v>
      </c>
      <c r="O356" s="1">
        <f t="shared" si="20"/>
        <v>0</v>
      </c>
      <c r="P356" s="1">
        <f t="shared" si="21"/>
        <v>0</v>
      </c>
      <c r="Q356">
        <f>IF(VLOOKUP($B356,'20230120'!$A$3:$G$838,6,FALSE)="","",VLOOKUP($B356,'20230120'!$A$3:$G$838,6,FALSE))</f>
        <v>-0.4</v>
      </c>
      <c r="R356">
        <f>IF(VLOOKUP($B356,'20230120'!$A$3:$G$838,7,FALSE)="","",VLOOKUP($B356,'20230120'!$A$3:$G$838,7,FALSE))</f>
        <v>-4.3</v>
      </c>
    </row>
    <row r="357" spans="1:18">
      <c r="A357" s="10">
        <v>351</v>
      </c>
      <c r="B357" s="11">
        <v>425</v>
      </c>
      <c r="C357" t="s">
        <v>789</v>
      </c>
      <c r="D357" s="12" t="s">
        <v>790</v>
      </c>
      <c r="E357" s="12" t="s">
        <v>2007</v>
      </c>
      <c r="F357" s="11">
        <v>4</v>
      </c>
      <c r="G357" t="str">
        <f t="shared" si="22"/>
        <v>山梨県　</v>
      </c>
      <c r="H357" s="1">
        <f>VLOOKUP(M357,評価協作成!$D$3:$F$838,2,FALSE)</f>
        <v>-0.9</v>
      </c>
      <c r="I357" s="1">
        <f>VLOOKUP(M357,評価協作成!$D$3:$F$838,3,FALSE)</f>
        <v>-6</v>
      </c>
      <c r="M357" s="1" t="str">
        <f t="shared" si="23"/>
        <v>山梨県　河口湖</v>
      </c>
      <c r="O357" s="1">
        <f t="shared" si="20"/>
        <v>0</v>
      </c>
      <c r="P357" s="1">
        <f t="shared" si="21"/>
        <v>0</v>
      </c>
      <c r="Q357">
        <f>IF(VLOOKUP($B357,'20230120'!$A$3:$G$838,6,FALSE)="","",VLOOKUP($B357,'20230120'!$A$3:$G$838,6,FALSE))</f>
        <v>-0.9</v>
      </c>
      <c r="R357">
        <f>IF(VLOOKUP($B357,'20230120'!$A$3:$G$838,7,FALSE)="","",VLOOKUP($B357,'20230120'!$A$3:$G$838,7,FALSE))</f>
        <v>-6</v>
      </c>
    </row>
    <row r="358" spans="1:18">
      <c r="A358" s="10">
        <v>352</v>
      </c>
      <c r="B358" s="11">
        <v>405</v>
      </c>
      <c r="C358" t="s">
        <v>757</v>
      </c>
      <c r="D358" s="12" t="s">
        <v>758</v>
      </c>
      <c r="E358" s="12" t="s">
        <v>1989</v>
      </c>
      <c r="F358" s="11">
        <v>4</v>
      </c>
      <c r="G358" t="str">
        <f t="shared" si="22"/>
        <v>長野県　</v>
      </c>
      <c r="H358" s="1">
        <f>VLOOKUP(M358,評価協作成!$D$3:$F$838,2,FALSE)</f>
        <v>-1.3</v>
      </c>
      <c r="I358" s="1">
        <f>VLOOKUP(M358,評価協作成!$D$3:$F$838,3,FALSE)</f>
        <v>-5.0999999999999996</v>
      </c>
      <c r="M358" s="1" t="str">
        <f t="shared" si="23"/>
        <v>長野県　諏訪</v>
      </c>
      <c r="O358" s="1">
        <f t="shared" si="20"/>
        <v>0</v>
      </c>
      <c r="P358" s="1">
        <f t="shared" si="21"/>
        <v>0</v>
      </c>
      <c r="Q358">
        <f>IF(VLOOKUP($B358,'20230120'!$A$3:$G$838,6,FALSE)="","",VLOOKUP($B358,'20230120'!$A$3:$G$838,6,FALSE))</f>
        <v>-1.3</v>
      </c>
      <c r="R358">
        <f>IF(VLOOKUP($B358,'20230120'!$A$3:$G$838,7,FALSE)="","",VLOOKUP($B358,'20230120'!$A$3:$G$838,7,FALSE))</f>
        <v>-5.0999999999999996</v>
      </c>
    </row>
    <row r="359" spans="1:18">
      <c r="A359" s="10">
        <v>353</v>
      </c>
      <c r="B359" s="11">
        <v>260</v>
      </c>
      <c r="C359" t="s">
        <v>535</v>
      </c>
      <c r="D359" s="12" t="s">
        <v>536</v>
      </c>
      <c r="E359" s="12" t="s">
        <v>1852</v>
      </c>
      <c r="F359" s="11">
        <v>5</v>
      </c>
      <c r="G359" t="str">
        <f t="shared" si="22"/>
        <v>山形県　</v>
      </c>
      <c r="H359" s="1">
        <f>VLOOKUP(M359,評価協作成!$D$3:$F$838,2,FALSE)</f>
        <v>1.8</v>
      </c>
      <c r="I359" s="1">
        <f>VLOOKUP(M359,評価協作成!$D$3:$F$838,3,FALSE)</f>
        <v>-0.3</v>
      </c>
      <c r="M359" s="1" t="str">
        <f t="shared" si="23"/>
        <v>山形県　飛島</v>
      </c>
      <c r="O359" s="1">
        <f t="shared" si="20"/>
        <v>9.9999999999999867E-2</v>
      </c>
      <c r="P359" s="1">
        <f t="shared" si="21"/>
        <v>0</v>
      </c>
      <c r="Q359">
        <f>IF(VLOOKUP($B359,'20230120'!$A$3:$G$838,6,FALSE)="","",VLOOKUP($B359,'20230120'!$A$3:$G$838,6,FALSE))</f>
        <v>1.9</v>
      </c>
      <c r="R359">
        <f>IF(VLOOKUP($B359,'20230120'!$A$3:$G$838,7,FALSE)="","",VLOOKUP($B359,'20230120'!$A$3:$G$838,7,FALSE))</f>
        <v>-0.3</v>
      </c>
    </row>
    <row r="360" spans="1:18">
      <c r="A360" s="10">
        <v>354</v>
      </c>
      <c r="B360" s="11">
        <v>243</v>
      </c>
      <c r="C360" t="s">
        <v>483</v>
      </c>
      <c r="D360" s="12" t="s">
        <v>484</v>
      </c>
      <c r="E360" s="12" t="s">
        <v>1838</v>
      </c>
      <c r="F360" s="11">
        <v>4</v>
      </c>
      <c r="G360" t="str">
        <f t="shared" si="22"/>
        <v>宮城県　</v>
      </c>
      <c r="H360" s="1">
        <f>VLOOKUP(M360,評価協作成!$D$3:$F$838,2,FALSE)</f>
        <v>0.3</v>
      </c>
      <c r="I360" s="1">
        <f>VLOOKUP(M360,評価協作成!$D$3:$F$838,3,FALSE)</f>
        <v>-3.1</v>
      </c>
      <c r="M360" s="1" t="str">
        <f t="shared" si="23"/>
        <v>宮城県　気仙沼</v>
      </c>
      <c r="O360" s="1">
        <f t="shared" si="20"/>
        <v>0</v>
      </c>
      <c r="P360" s="1">
        <f t="shared" si="21"/>
        <v>0</v>
      </c>
      <c r="Q360">
        <f>IF(VLOOKUP($B360,'20230120'!$A$3:$G$838,6,FALSE)="","",VLOOKUP($B360,'20230120'!$A$3:$G$838,6,FALSE))</f>
        <v>0.3</v>
      </c>
      <c r="R360">
        <f>IF(VLOOKUP($B360,'20230120'!$A$3:$G$838,7,FALSE)="","",VLOOKUP($B360,'20230120'!$A$3:$G$838,7,FALSE))</f>
        <v>-3.1</v>
      </c>
    </row>
    <row r="361" spans="1:18">
      <c r="A361" s="10">
        <v>355</v>
      </c>
      <c r="B361" s="11">
        <v>412</v>
      </c>
      <c r="C361" t="s">
        <v>3284</v>
      </c>
      <c r="D361" s="12" t="s">
        <v>768</v>
      </c>
      <c r="E361" s="12" t="s">
        <v>1996</v>
      </c>
      <c r="F361" s="11">
        <v>4</v>
      </c>
      <c r="G361" t="str">
        <f t="shared" si="22"/>
        <v>長野県　</v>
      </c>
      <c r="H361" s="1">
        <f>VLOOKUP(M361,評価協作成!$D$3:$F$838,2,FALSE)</f>
        <v>-1.6</v>
      </c>
      <c r="I361" s="1">
        <f>VLOOKUP(M361,評価協作成!$D$3:$F$838,3,FALSE)</f>
        <v>-6.9</v>
      </c>
      <c r="M361" s="1" t="str">
        <f>G361&amp;"伊那"</f>
        <v>長野県　伊那</v>
      </c>
      <c r="N361" s="1" t="s">
        <v>3285</v>
      </c>
      <c r="O361" s="1">
        <f t="shared" si="20"/>
        <v>0</v>
      </c>
      <c r="P361" s="1">
        <f t="shared" si="21"/>
        <v>0</v>
      </c>
      <c r="Q361">
        <f>IF(VLOOKUP($B361,'20230120'!$A$3:$G$838,6,FALSE)="","",VLOOKUP($B361,'20230120'!$A$3:$G$838,6,FALSE))</f>
        <v>-1.6</v>
      </c>
      <c r="R361">
        <f>IF(VLOOKUP($B361,'20230120'!$A$3:$G$838,7,FALSE)="","",VLOOKUP($B361,'20230120'!$A$3:$G$838,7,FALSE))</f>
        <v>-6.9</v>
      </c>
    </row>
    <row r="362" spans="1:18">
      <c r="A362" s="10">
        <v>356</v>
      </c>
      <c r="B362" s="11">
        <v>622</v>
      </c>
      <c r="C362" t="s">
        <v>1126</v>
      </c>
      <c r="D362" s="12" t="s">
        <v>1127</v>
      </c>
      <c r="E362" s="12" t="s">
        <v>2189</v>
      </c>
      <c r="F362" s="11">
        <v>5</v>
      </c>
      <c r="G362" t="str">
        <f t="shared" si="22"/>
        <v>広島県　</v>
      </c>
      <c r="H362" s="1">
        <f>VLOOKUP(M362,評価協作成!$D$3:$F$838,2,FALSE)</f>
        <v>1.2</v>
      </c>
      <c r="I362" s="1">
        <f>VLOOKUP(M362,評価協作成!$D$3:$F$838,3,FALSE)</f>
        <v>-1.9</v>
      </c>
      <c r="M362" s="1" t="str">
        <f t="shared" si="23"/>
        <v>広島県　庄原</v>
      </c>
      <c r="O362" s="1">
        <f t="shared" si="20"/>
        <v>0</v>
      </c>
      <c r="P362" s="1">
        <f t="shared" si="21"/>
        <v>0</v>
      </c>
      <c r="Q362">
        <f>IF(VLOOKUP($B362,'20230120'!$A$3:$G$838,6,FALSE)="","",VLOOKUP($B362,'20230120'!$A$3:$G$838,6,FALSE))</f>
        <v>1.2</v>
      </c>
      <c r="R362">
        <f>IF(VLOOKUP($B362,'20230120'!$A$3:$G$838,7,FALSE)="","",VLOOKUP($B362,'20230120'!$A$3:$G$838,7,FALSE))</f>
        <v>-1.9</v>
      </c>
    </row>
    <row r="363" spans="1:18">
      <c r="A363" s="10">
        <v>357</v>
      </c>
      <c r="B363" s="11">
        <v>661</v>
      </c>
      <c r="C363" t="s">
        <v>1186</v>
      </c>
      <c r="D363" s="12" t="s">
        <v>1187</v>
      </c>
      <c r="E363" s="12" t="s">
        <v>2227</v>
      </c>
      <c r="F363" s="11">
        <v>5</v>
      </c>
      <c r="G363" t="str">
        <f t="shared" si="22"/>
        <v>鳥取県　</v>
      </c>
      <c r="H363" s="1">
        <f>VLOOKUP(M363,評価協作成!$D$3:$F$838,2,FALSE)</f>
        <v>1.2</v>
      </c>
      <c r="I363" s="1">
        <f>VLOOKUP(M363,評価協作成!$D$3:$F$838,3,FALSE)</f>
        <v>-1.8</v>
      </c>
      <c r="M363" s="1" t="str">
        <f t="shared" si="23"/>
        <v>鳥取県　智頭</v>
      </c>
      <c r="O363" s="1">
        <f t="shared" si="20"/>
        <v>0</v>
      </c>
      <c r="P363" s="1">
        <f t="shared" si="21"/>
        <v>0</v>
      </c>
      <c r="Q363">
        <f>IF(VLOOKUP($B363,'20230120'!$A$3:$G$838,6,FALSE)="","",VLOOKUP($B363,'20230120'!$A$3:$G$838,6,FALSE))</f>
        <v>1.2</v>
      </c>
      <c r="R363">
        <f>IF(VLOOKUP($B363,'20230120'!$A$3:$G$838,7,FALSE)="","",VLOOKUP($B363,'20230120'!$A$3:$G$838,7,FALSE))</f>
        <v>-1.8</v>
      </c>
    </row>
    <row r="364" spans="1:18">
      <c r="A364" s="10">
        <v>358</v>
      </c>
      <c r="B364" s="11">
        <v>205</v>
      </c>
      <c r="C364" t="s">
        <v>402</v>
      </c>
      <c r="D364" s="12" t="s">
        <v>403</v>
      </c>
      <c r="E364" s="12" t="s">
        <v>1808</v>
      </c>
      <c r="F364" s="11">
        <v>5</v>
      </c>
      <c r="G364" t="str">
        <f t="shared" si="22"/>
        <v>秋田県　</v>
      </c>
      <c r="H364" s="1">
        <f>VLOOKUP(M364,評価協作成!$D$3:$F$838,2,FALSE)</f>
        <v>2.5</v>
      </c>
      <c r="I364" s="1">
        <f>VLOOKUP(M364,評価協作成!$D$3:$F$838,3,FALSE)</f>
        <v>-0.3</v>
      </c>
      <c r="M364" s="1" t="str">
        <f t="shared" si="23"/>
        <v>秋田県　象潟</v>
      </c>
      <c r="O364" s="1">
        <f t="shared" si="20"/>
        <v>0</v>
      </c>
      <c r="P364" s="1">
        <f t="shared" si="21"/>
        <v>0</v>
      </c>
      <c r="Q364">
        <f>IF(VLOOKUP($B364,'20230120'!$A$3:$G$838,6,FALSE)="","",VLOOKUP($B364,'20230120'!$A$3:$G$838,6,FALSE))</f>
        <v>2.5</v>
      </c>
      <c r="R364">
        <f>IF(VLOOKUP($B364,'20230120'!$A$3:$G$838,7,FALSE)="","",VLOOKUP($B364,'20230120'!$A$3:$G$838,7,FALSE))</f>
        <v>-0.3</v>
      </c>
    </row>
    <row r="365" spans="1:18">
      <c r="A365" s="10">
        <v>359</v>
      </c>
      <c r="B365" s="11">
        <v>501</v>
      </c>
      <c r="C365" t="s">
        <v>921</v>
      </c>
      <c r="D365" s="12" t="s">
        <v>922</v>
      </c>
      <c r="E365" s="12" t="s">
        <v>2076</v>
      </c>
      <c r="F365" s="11">
        <v>5</v>
      </c>
      <c r="G365" t="str">
        <f t="shared" si="22"/>
        <v>新潟県　</v>
      </c>
      <c r="H365" s="1">
        <f>VLOOKUP(M365,評価協作成!$D$3:$F$838,2,FALSE)</f>
        <v>2</v>
      </c>
      <c r="I365" s="1">
        <f>VLOOKUP(M365,評価協作成!$D$3:$F$838,3,FALSE)</f>
        <v>-0.7</v>
      </c>
      <c r="M365" s="1" t="str">
        <f t="shared" si="23"/>
        <v>新潟県　巻</v>
      </c>
      <c r="O365" s="1">
        <f t="shared" si="20"/>
        <v>0</v>
      </c>
      <c r="P365" s="1">
        <f t="shared" si="21"/>
        <v>0</v>
      </c>
      <c r="Q365">
        <f>IF(VLOOKUP($B365,'20230120'!$A$3:$G$838,6,FALSE)="","",VLOOKUP($B365,'20230120'!$A$3:$G$838,6,FALSE))</f>
        <v>2</v>
      </c>
      <c r="R365">
        <f>IF(VLOOKUP($B365,'20230120'!$A$3:$G$838,7,FALSE)="","",VLOOKUP($B365,'20230120'!$A$3:$G$838,7,FALSE))</f>
        <v>-0.7</v>
      </c>
    </row>
    <row r="366" spans="1:18">
      <c r="A366" s="10">
        <v>360</v>
      </c>
      <c r="B366" s="11">
        <v>247</v>
      </c>
      <c r="C366" t="s">
        <v>485</v>
      </c>
      <c r="D366" s="12" t="s">
        <v>486</v>
      </c>
      <c r="E366" s="12" t="s">
        <v>1842</v>
      </c>
      <c r="F366" s="11">
        <v>4</v>
      </c>
      <c r="G366" t="str">
        <f t="shared" si="22"/>
        <v>宮城県　</v>
      </c>
      <c r="H366" s="1">
        <f>VLOOKUP(M366,評価協作成!$D$3:$F$838,2,FALSE)</f>
        <v>0.4</v>
      </c>
      <c r="I366" s="1">
        <f>VLOOKUP(M366,評価協作成!$D$3:$F$838,3,FALSE)</f>
        <v>-3.2</v>
      </c>
      <c r="M366" s="1" t="str">
        <f t="shared" si="23"/>
        <v>宮城県　志津川</v>
      </c>
      <c r="O366" s="1">
        <f t="shared" si="20"/>
        <v>0</v>
      </c>
      <c r="P366" s="1">
        <f t="shared" si="21"/>
        <v>0</v>
      </c>
      <c r="Q366">
        <f>IF(VLOOKUP($B366,'20230120'!$A$3:$G$838,6,FALSE)="","",VLOOKUP($B366,'20230120'!$A$3:$G$838,6,FALSE))</f>
        <v>0.4</v>
      </c>
      <c r="R366">
        <f>IF(VLOOKUP($B366,'20230120'!$A$3:$G$838,7,FALSE)="","",VLOOKUP($B366,'20230120'!$A$3:$G$838,7,FALSE))</f>
        <v>-3.2</v>
      </c>
    </row>
    <row r="367" spans="1:18">
      <c r="A367" s="10">
        <v>361</v>
      </c>
      <c r="B367" s="11">
        <v>261</v>
      </c>
      <c r="C367" t="s">
        <v>537</v>
      </c>
      <c r="D367" s="12" t="s">
        <v>538</v>
      </c>
      <c r="E367" s="12" t="s">
        <v>1852</v>
      </c>
      <c r="F367" s="11">
        <v>5</v>
      </c>
      <c r="G367" t="str">
        <f t="shared" si="22"/>
        <v>山形県　</v>
      </c>
      <c r="H367" s="1">
        <f>VLOOKUP(M367,評価協作成!$D$3:$F$838,2,FALSE)</f>
        <v>2.1</v>
      </c>
      <c r="I367" s="1">
        <f>VLOOKUP(M367,評価協作成!$D$3:$F$838,3,FALSE)</f>
        <v>-0.5</v>
      </c>
      <c r="M367" s="1" t="str">
        <f t="shared" si="23"/>
        <v>山形県　酒田</v>
      </c>
      <c r="O367" s="1">
        <f t="shared" si="20"/>
        <v>0</v>
      </c>
      <c r="P367" s="1">
        <f t="shared" si="21"/>
        <v>0</v>
      </c>
      <c r="Q367">
        <f>IF(VLOOKUP($B367,'20230120'!$A$3:$G$838,6,FALSE)="","",VLOOKUP($B367,'20230120'!$A$3:$G$838,6,FALSE))</f>
        <v>2.1</v>
      </c>
      <c r="R367">
        <f>IF(VLOOKUP($B367,'20230120'!$A$3:$G$838,7,FALSE)="","",VLOOKUP($B367,'20230120'!$A$3:$G$838,7,FALSE))</f>
        <v>-0.5</v>
      </c>
    </row>
    <row r="368" spans="1:18">
      <c r="A368" s="10">
        <v>362</v>
      </c>
      <c r="B368" s="11">
        <v>235</v>
      </c>
      <c r="C368" t="s">
        <v>465</v>
      </c>
      <c r="D368" s="12" t="s">
        <v>466</v>
      </c>
      <c r="E368" s="12" t="s">
        <v>1832</v>
      </c>
      <c r="F368" s="11">
        <v>4</v>
      </c>
      <c r="G368" t="str">
        <f t="shared" si="22"/>
        <v>岩手県　</v>
      </c>
      <c r="H368" s="1">
        <f>VLOOKUP(M368,評価協作成!$D$3:$F$838,2,FALSE)</f>
        <v>1</v>
      </c>
      <c r="I368" s="1">
        <f>VLOOKUP(M368,評価協作成!$D$3:$F$838,3,FALSE)</f>
        <v>-2.7</v>
      </c>
      <c r="M368" s="1" t="str">
        <f t="shared" si="23"/>
        <v>岩手県　釜石</v>
      </c>
      <c r="O368" s="1">
        <f t="shared" si="20"/>
        <v>0</v>
      </c>
      <c r="P368" s="1">
        <f t="shared" si="21"/>
        <v>0</v>
      </c>
      <c r="Q368">
        <f>IF(VLOOKUP($B368,'20230120'!$A$3:$G$838,6,FALSE)="","",VLOOKUP($B368,'20230120'!$A$3:$G$838,6,FALSE))</f>
        <v>1</v>
      </c>
      <c r="R368">
        <f>IF(VLOOKUP($B368,'20230120'!$A$3:$G$838,7,FALSE)="","",VLOOKUP($B368,'20230120'!$A$3:$G$838,7,FALSE))</f>
        <v>-2.7</v>
      </c>
    </row>
    <row r="369" spans="1:18">
      <c r="A369" s="10">
        <v>363</v>
      </c>
      <c r="B369" s="11">
        <v>536</v>
      </c>
      <c r="C369" t="s">
        <v>1563</v>
      </c>
      <c r="D369" s="12" t="s">
        <v>1605</v>
      </c>
      <c r="E369" s="15" t="s">
        <v>2108</v>
      </c>
      <c r="F369" s="11">
        <v>5</v>
      </c>
      <c r="G369" t="str">
        <f t="shared" si="22"/>
        <v>石川県　</v>
      </c>
      <c r="H369" s="1">
        <f>VLOOKUP(M369,評価協作成!$D$3:$F$838,2,FALSE)</f>
        <v>1.6</v>
      </c>
      <c r="I369" s="1">
        <f>VLOOKUP(M369,評価協作成!$D$3:$F$838,3,FALSE)</f>
        <v>-0.6</v>
      </c>
      <c r="M369" s="1" t="str">
        <f>G369&amp;"加賀山中"</f>
        <v>石川県　加賀山中</v>
      </c>
      <c r="N369" s="1" t="s">
        <v>3294</v>
      </c>
      <c r="O369" s="1">
        <f t="shared" si="20"/>
        <v>0</v>
      </c>
      <c r="P369" s="1">
        <f t="shared" si="21"/>
        <v>0</v>
      </c>
      <c r="Q369">
        <f>IF(VLOOKUP($B369,'20230120'!$A$3:$G$838,6,FALSE)="","",VLOOKUP($B369,'20230120'!$A$3:$G$838,6,FALSE))</f>
        <v>1.6</v>
      </c>
      <c r="R369">
        <f>IF(VLOOKUP($B369,'20230120'!$A$3:$G$838,7,FALSE)="","",VLOOKUP($B369,'20230120'!$A$3:$G$838,7,FALSE))</f>
        <v>-0.6</v>
      </c>
    </row>
    <row r="370" spans="1:18">
      <c r="A370" s="10">
        <v>364</v>
      </c>
      <c r="B370" s="11">
        <v>611</v>
      </c>
      <c r="C370" t="s">
        <v>1104</v>
      </c>
      <c r="D370" s="12" t="s">
        <v>1105</v>
      </c>
      <c r="E370" s="12" t="s">
        <v>2175</v>
      </c>
      <c r="F370" s="11">
        <v>5</v>
      </c>
      <c r="G370" t="str">
        <f t="shared" si="22"/>
        <v>岡山県　</v>
      </c>
      <c r="H370" s="1">
        <f>VLOOKUP(M370,評価協作成!$D$3:$F$838,2,FALSE)</f>
        <v>0.6</v>
      </c>
      <c r="I370" s="1">
        <f>VLOOKUP(M370,評価協作成!$D$3:$F$838,3,FALSE)</f>
        <v>-2.8</v>
      </c>
      <c r="M370" s="1" t="str">
        <f t="shared" si="23"/>
        <v>岡山県　新見</v>
      </c>
      <c r="O370" s="1">
        <f t="shared" si="20"/>
        <v>0</v>
      </c>
      <c r="P370" s="1">
        <f t="shared" si="21"/>
        <v>0</v>
      </c>
      <c r="Q370">
        <f>IF(VLOOKUP($B370,'20230120'!$A$3:$G$838,6,FALSE)="","",VLOOKUP($B370,'20230120'!$A$3:$G$838,6,FALSE))</f>
        <v>0.6</v>
      </c>
      <c r="R370">
        <f>IF(VLOOKUP($B370,'20230120'!$A$3:$G$838,7,FALSE)="","",VLOOKUP($B370,'20230120'!$A$3:$G$838,7,FALSE))</f>
        <v>-2.8</v>
      </c>
    </row>
    <row r="371" spans="1:18">
      <c r="A371" s="10">
        <v>365</v>
      </c>
      <c r="B371" s="11">
        <v>691</v>
      </c>
      <c r="C371" t="s">
        <v>1236</v>
      </c>
      <c r="D371" s="12" t="s">
        <v>1237</v>
      </c>
      <c r="E371" s="12" t="s">
        <v>2257</v>
      </c>
      <c r="F371" s="11">
        <v>4</v>
      </c>
      <c r="G371" t="str">
        <f t="shared" si="22"/>
        <v>高知県　</v>
      </c>
      <c r="H371" s="1">
        <f>VLOOKUP(M371,評価協作成!$D$3:$F$838,2,FALSE)</f>
        <v>1.2</v>
      </c>
      <c r="I371" s="1">
        <f>VLOOKUP(M371,評価協作成!$D$3:$F$838,3,FALSE)</f>
        <v>-1.5</v>
      </c>
      <c r="M371" s="1" t="str">
        <f t="shared" si="23"/>
        <v>高知県　本川</v>
      </c>
      <c r="O371" s="1">
        <f t="shared" si="20"/>
        <v>0</v>
      </c>
      <c r="P371" s="1">
        <f t="shared" si="21"/>
        <v>0</v>
      </c>
      <c r="Q371">
        <f>IF(VLOOKUP($B371,'20230120'!$A$3:$G$838,6,FALSE)="","",VLOOKUP($B371,'20230120'!$A$3:$G$838,6,FALSE))</f>
        <v>1.2</v>
      </c>
      <c r="R371">
        <f>IF(VLOOKUP($B371,'20230120'!$A$3:$G$838,7,FALSE)="","",VLOOKUP($B371,'20230120'!$A$3:$G$838,7,FALSE))</f>
        <v>-1.5</v>
      </c>
    </row>
    <row r="372" spans="1:18">
      <c r="A372" s="10">
        <v>366</v>
      </c>
      <c r="B372" s="11">
        <v>465</v>
      </c>
      <c r="C372" t="s">
        <v>856</v>
      </c>
      <c r="D372" s="12" t="s">
        <v>857</v>
      </c>
      <c r="E372" s="13" t="s">
        <v>2044</v>
      </c>
      <c r="F372" s="11">
        <v>4</v>
      </c>
      <c r="G372" t="str">
        <f t="shared" si="22"/>
        <v>岐阜県　</v>
      </c>
      <c r="H372" s="1">
        <f>VLOOKUP(M372,評価協作成!$D$3:$F$838,2,FALSE)</f>
        <v>0.6</v>
      </c>
      <c r="I372" s="1">
        <f>VLOOKUP(M372,評価協作成!$D$3:$F$838,3,FALSE)</f>
        <v>-2.6</v>
      </c>
      <c r="M372" s="1" t="str">
        <f t="shared" si="23"/>
        <v>岐阜県　八幡</v>
      </c>
      <c r="O372" s="1">
        <f t="shared" si="20"/>
        <v>0</v>
      </c>
      <c r="P372" s="1">
        <f t="shared" si="21"/>
        <v>0</v>
      </c>
      <c r="Q372">
        <f>IF(VLOOKUP($B372,'20230120'!$A$3:$G$838,6,FALSE)="","",VLOOKUP($B372,'20230120'!$A$3:$G$838,6,FALSE))</f>
        <v>0.6</v>
      </c>
      <c r="R372">
        <f>IF(VLOOKUP($B372,'20230120'!$A$3:$G$838,7,FALSE)="","",VLOOKUP($B372,'20230120'!$A$3:$G$838,7,FALSE))</f>
        <v>-2.6</v>
      </c>
    </row>
    <row r="373" spans="1:18">
      <c r="A373" s="10">
        <v>367</v>
      </c>
      <c r="B373" s="11">
        <v>589</v>
      </c>
      <c r="C373" t="s">
        <v>1067</v>
      </c>
      <c r="D373" s="12" t="s">
        <v>1068</v>
      </c>
      <c r="E373" s="12" t="s">
        <v>2158</v>
      </c>
      <c r="F373" s="11">
        <v>4</v>
      </c>
      <c r="G373" t="str">
        <f t="shared" si="22"/>
        <v>奈良県　</v>
      </c>
      <c r="H373" s="1">
        <f>VLOOKUP(M373,評価協作成!$D$3:$F$838,2,FALSE)</f>
        <v>1.2</v>
      </c>
      <c r="I373" s="1">
        <f>VLOOKUP(M373,評価協作成!$D$3:$F$838,3,FALSE)</f>
        <v>-2.1</v>
      </c>
      <c r="M373" s="1" t="str">
        <f t="shared" si="23"/>
        <v>奈良県　針</v>
      </c>
      <c r="O373" s="1">
        <f t="shared" si="20"/>
        <v>0</v>
      </c>
      <c r="P373" s="1">
        <f t="shared" si="21"/>
        <v>0</v>
      </c>
      <c r="Q373">
        <f>IF(VLOOKUP($B373,'20230120'!$A$3:$G$838,6,FALSE)="","",VLOOKUP($B373,'20230120'!$A$3:$G$838,6,FALSE))</f>
        <v>1.2</v>
      </c>
      <c r="R373">
        <f>IF(VLOOKUP($B373,'20230120'!$A$3:$G$838,7,FALSE)="","",VLOOKUP($B373,'20230120'!$A$3:$G$838,7,FALSE))</f>
        <v>-2.1</v>
      </c>
    </row>
    <row r="374" spans="1:18">
      <c r="A374" s="10">
        <v>368</v>
      </c>
      <c r="B374" s="11">
        <v>541</v>
      </c>
      <c r="C374" t="s">
        <v>277</v>
      </c>
      <c r="D374" s="12" t="s">
        <v>278</v>
      </c>
      <c r="E374" s="12" t="s">
        <v>2112</v>
      </c>
      <c r="F374" s="11">
        <v>5</v>
      </c>
      <c r="G374" t="str">
        <f t="shared" si="22"/>
        <v>福井県　</v>
      </c>
      <c r="H374" s="1">
        <f>VLOOKUP(M374,評価協作成!$D$3:$F$838,2,FALSE)</f>
        <v>1.1000000000000001</v>
      </c>
      <c r="I374" s="1">
        <f>VLOOKUP(M374,評価協作成!$D$3:$F$838,3,FALSE)</f>
        <v>-2</v>
      </c>
      <c r="M374" s="1" t="str">
        <f t="shared" si="23"/>
        <v>福井県　大野</v>
      </c>
      <c r="O374" s="1">
        <f t="shared" si="20"/>
        <v>0</v>
      </c>
      <c r="P374" s="1">
        <f t="shared" si="21"/>
        <v>0</v>
      </c>
      <c r="Q374">
        <f>IF(VLOOKUP($B374,'20230120'!$A$3:$G$838,6,FALSE)="","",VLOOKUP($B374,'20230120'!$A$3:$G$838,6,FALSE))</f>
        <v>1.1000000000000001</v>
      </c>
      <c r="R374">
        <f>IF(VLOOKUP($B374,'20230120'!$A$3:$G$838,7,FALSE)="","",VLOOKUP($B374,'20230120'!$A$3:$G$838,7,FALSE))</f>
        <v>-2</v>
      </c>
    </row>
    <row r="375" spans="1:18">
      <c r="A375" s="10">
        <v>369</v>
      </c>
      <c r="B375" s="11">
        <v>514</v>
      </c>
      <c r="C375" t="s">
        <v>945</v>
      </c>
      <c r="D375" s="12" t="s">
        <v>946</v>
      </c>
      <c r="E375" s="15" t="s">
        <v>2086</v>
      </c>
      <c r="F375" s="11">
        <v>5</v>
      </c>
      <c r="G375" t="str">
        <f t="shared" si="22"/>
        <v>新潟県　</v>
      </c>
      <c r="H375" s="1">
        <f>VLOOKUP(M375,評価協作成!$D$3:$F$838,2,FALSE)</f>
        <v>2.1</v>
      </c>
      <c r="I375" s="1">
        <f>VLOOKUP(M375,評価協作成!$D$3:$F$838,3,FALSE)</f>
        <v>-0.4</v>
      </c>
      <c r="M375" s="1" t="str">
        <f t="shared" si="23"/>
        <v>新潟県　能生</v>
      </c>
      <c r="O375" s="1">
        <f t="shared" si="20"/>
        <v>0</v>
      </c>
      <c r="P375" s="1">
        <f t="shared" si="21"/>
        <v>0</v>
      </c>
      <c r="Q375">
        <f>IF(VLOOKUP($B375,'20230120'!$A$3:$G$838,6,FALSE)="","",VLOOKUP($B375,'20230120'!$A$3:$G$838,6,FALSE))</f>
        <v>2.1</v>
      </c>
      <c r="R375">
        <f>IF(VLOOKUP($B375,'20230120'!$A$3:$G$838,7,FALSE)="","",VLOOKUP($B375,'20230120'!$A$3:$G$838,7,FALSE))</f>
        <v>-0.4</v>
      </c>
    </row>
    <row r="376" spans="1:18">
      <c r="A376" s="10">
        <v>370</v>
      </c>
      <c r="B376" s="11">
        <v>303</v>
      </c>
      <c r="C376" t="s">
        <v>567</v>
      </c>
      <c r="D376" s="12" t="s">
        <v>568</v>
      </c>
      <c r="E376" s="12" t="s">
        <v>1891</v>
      </c>
      <c r="F376" s="11">
        <v>4</v>
      </c>
      <c r="G376" t="str">
        <f t="shared" si="22"/>
        <v>福島県　</v>
      </c>
      <c r="H376" s="1">
        <f>VLOOKUP(M376,評価協作成!$D$3:$F$838,2,FALSE)</f>
        <v>0.4</v>
      </c>
      <c r="I376" s="1">
        <f>VLOOKUP(M376,評価協作成!$D$3:$F$838,3,FALSE)</f>
        <v>-3</v>
      </c>
      <c r="M376" s="1" t="str">
        <f t="shared" si="23"/>
        <v>福島県　白河</v>
      </c>
      <c r="O376" s="1">
        <f t="shared" si="20"/>
        <v>0</v>
      </c>
      <c r="P376" s="1">
        <f t="shared" si="21"/>
        <v>0</v>
      </c>
      <c r="Q376">
        <f>IF(VLOOKUP($B376,'20230120'!$A$3:$G$838,6,FALSE)="","",VLOOKUP($B376,'20230120'!$A$3:$G$838,6,FALSE))</f>
        <v>0.4</v>
      </c>
      <c r="R376">
        <f>IF(VLOOKUP($B376,'20230120'!$A$3:$G$838,7,FALSE)="","",VLOOKUP($B376,'20230120'!$A$3:$G$838,7,FALSE))</f>
        <v>-3</v>
      </c>
    </row>
    <row r="377" spans="1:18">
      <c r="A377" s="10">
        <v>371</v>
      </c>
      <c r="B377" s="11">
        <v>304</v>
      </c>
      <c r="C377" t="s">
        <v>569</v>
      </c>
      <c r="D377" s="12" t="s">
        <v>570</v>
      </c>
      <c r="E377" s="12" t="s">
        <v>1892</v>
      </c>
      <c r="F377" s="11">
        <v>4</v>
      </c>
      <c r="G377" t="str">
        <f t="shared" si="22"/>
        <v>福島県　</v>
      </c>
      <c r="H377" s="1">
        <f>VLOOKUP(M377,評価協作成!$D$3:$F$838,2,FALSE)</f>
        <v>0.4</v>
      </c>
      <c r="I377" s="1">
        <f>VLOOKUP(M377,評価協作成!$D$3:$F$838,3,FALSE)</f>
        <v>-3</v>
      </c>
      <c r="M377" s="1" t="str">
        <f t="shared" si="23"/>
        <v>福島県　石川</v>
      </c>
      <c r="O377" s="1">
        <f t="shared" si="20"/>
        <v>0</v>
      </c>
      <c r="P377" s="1">
        <f t="shared" si="21"/>
        <v>0</v>
      </c>
      <c r="Q377">
        <f>IF(VLOOKUP($B377,'20230120'!$A$3:$G$838,6,FALSE)="","",VLOOKUP($B377,'20230120'!$A$3:$G$838,6,FALSE))</f>
        <v>0.4</v>
      </c>
      <c r="R377">
        <f>IF(VLOOKUP($B377,'20230120'!$A$3:$G$838,7,FALSE)="","",VLOOKUP($B377,'20230120'!$A$3:$G$838,7,FALSE))</f>
        <v>-3</v>
      </c>
    </row>
    <row r="378" spans="1:18">
      <c r="A378" s="10">
        <v>372</v>
      </c>
      <c r="B378" s="11">
        <v>500</v>
      </c>
      <c r="C378" t="s">
        <v>919</v>
      </c>
      <c r="D378" s="12" t="s">
        <v>920</v>
      </c>
      <c r="E378" s="12" t="s">
        <v>2075</v>
      </c>
      <c r="F378" s="11">
        <v>5</v>
      </c>
      <c r="G378" t="str">
        <f t="shared" si="22"/>
        <v>新潟県　</v>
      </c>
      <c r="H378" s="1">
        <f>VLOOKUP(M378,評価協作成!$D$3:$F$838,2,FALSE)</f>
        <v>1.9</v>
      </c>
      <c r="I378" s="1">
        <f>VLOOKUP(M378,評価協作成!$D$3:$F$838,3,FALSE)</f>
        <v>-0.7</v>
      </c>
      <c r="M378" s="1" t="str">
        <f t="shared" si="23"/>
        <v>新潟県　新津</v>
      </c>
      <c r="O378" s="1">
        <f t="shared" si="20"/>
        <v>0</v>
      </c>
      <c r="P378" s="1">
        <f t="shared" si="21"/>
        <v>0</v>
      </c>
      <c r="Q378">
        <f>IF(VLOOKUP($B378,'20230120'!$A$3:$G$838,6,FALSE)="","",VLOOKUP($B378,'20230120'!$A$3:$G$838,6,FALSE))</f>
        <v>1.9</v>
      </c>
      <c r="R378">
        <f>IF(VLOOKUP($B378,'20230120'!$A$3:$G$838,7,FALSE)="","",VLOOKUP($B378,'20230120'!$A$3:$G$838,7,FALSE))</f>
        <v>-0.7</v>
      </c>
    </row>
    <row r="379" spans="1:18">
      <c r="A379" s="10">
        <v>373</v>
      </c>
      <c r="B379" s="11">
        <v>296</v>
      </c>
      <c r="C379" t="s">
        <v>581</v>
      </c>
      <c r="D379" s="12" t="s">
        <v>582</v>
      </c>
      <c r="E379" s="12" t="s">
        <v>1884</v>
      </c>
      <c r="F379" s="11">
        <v>5</v>
      </c>
      <c r="G379" t="str">
        <f t="shared" si="22"/>
        <v>福島県　</v>
      </c>
      <c r="H379" s="1">
        <f>VLOOKUP(M379,評価協作成!$D$3:$F$838,2,FALSE)</f>
        <v>1.3</v>
      </c>
      <c r="I379" s="1">
        <f>VLOOKUP(M379,評価協作成!$D$3:$F$838,3,FALSE)</f>
        <v>-2.1</v>
      </c>
      <c r="M379" s="1" t="str">
        <f t="shared" si="23"/>
        <v>福島県　郡山</v>
      </c>
      <c r="O379" s="1">
        <f t="shared" si="20"/>
        <v>0</v>
      </c>
      <c r="P379" s="1">
        <f t="shared" si="21"/>
        <v>0</v>
      </c>
      <c r="Q379">
        <f>IF(VLOOKUP($B379,'20230120'!$A$3:$G$838,6,FALSE)="","",VLOOKUP($B379,'20230120'!$A$3:$G$838,6,FALSE))</f>
        <v>1.3</v>
      </c>
      <c r="R379">
        <f>IF(VLOOKUP($B379,'20230120'!$A$3:$G$838,7,FALSE)="","",VLOOKUP($B379,'20230120'!$A$3:$G$838,7,FALSE))</f>
        <v>-2.1</v>
      </c>
    </row>
    <row r="380" spans="1:18">
      <c r="A380" s="10">
        <v>374</v>
      </c>
      <c r="B380" s="11">
        <v>464</v>
      </c>
      <c r="C380" t="s">
        <v>854</v>
      </c>
      <c r="D380" s="12" t="s">
        <v>855</v>
      </c>
      <c r="E380" s="12" t="s">
        <v>2043</v>
      </c>
      <c r="F380" s="11">
        <v>4</v>
      </c>
      <c r="G380" t="str">
        <f t="shared" si="22"/>
        <v>岐阜県　</v>
      </c>
      <c r="H380" s="1">
        <f>VLOOKUP(M380,評価協作成!$D$3:$F$838,2,FALSE)</f>
        <v>0.4</v>
      </c>
      <c r="I380" s="1">
        <f>VLOOKUP(M380,評価協作成!$D$3:$F$838,3,FALSE)</f>
        <v>-2.2999999999999998</v>
      </c>
      <c r="M380" s="1" t="str">
        <f t="shared" si="23"/>
        <v>岐阜県　萩原</v>
      </c>
      <c r="O380" s="1">
        <f t="shared" si="20"/>
        <v>0</v>
      </c>
      <c r="P380" s="1">
        <f t="shared" si="21"/>
        <v>0</v>
      </c>
      <c r="Q380">
        <f>IF(VLOOKUP($B380,'20230120'!$A$3:$G$838,6,FALSE)="","",VLOOKUP($B380,'20230120'!$A$3:$G$838,6,FALSE))</f>
        <v>0.4</v>
      </c>
      <c r="R380">
        <f>IF(VLOOKUP($B380,'20230120'!$A$3:$G$838,7,FALSE)="","",VLOOKUP($B380,'20230120'!$A$3:$G$838,7,FALSE))</f>
        <v>-2.2999999999999998</v>
      </c>
    </row>
    <row r="381" spans="1:18">
      <c r="A381" s="10">
        <v>375</v>
      </c>
      <c r="B381" s="11">
        <v>558</v>
      </c>
      <c r="C381" t="s">
        <v>1011</v>
      </c>
      <c r="D381" s="12" t="s">
        <v>1012</v>
      </c>
      <c r="E381" s="15" t="s">
        <v>2128</v>
      </c>
      <c r="F381" s="11">
        <v>5</v>
      </c>
      <c r="G381" t="str">
        <f t="shared" si="22"/>
        <v>京都府　</v>
      </c>
      <c r="H381" s="1">
        <f>VLOOKUP(M381,評価協作成!$D$3:$F$838,2,FALSE)</f>
        <v>2</v>
      </c>
      <c r="I381" s="1">
        <f>VLOOKUP(M381,評価協作成!$D$3:$F$838,3,FALSE)</f>
        <v>-1.3</v>
      </c>
      <c r="M381" s="1" t="str">
        <f t="shared" si="23"/>
        <v>京都府　美山</v>
      </c>
      <c r="O381" s="1">
        <f t="shared" si="20"/>
        <v>0</v>
      </c>
      <c r="P381" s="1">
        <f t="shared" si="21"/>
        <v>0</v>
      </c>
      <c r="Q381">
        <f>IF(VLOOKUP($B381,'20230120'!$A$3:$G$838,6,FALSE)="","",VLOOKUP($B381,'20230120'!$A$3:$G$838,6,FALSE))</f>
        <v>2</v>
      </c>
      <c r="R381">
        <f>IF(VLOOKUP($B381,'20230120'!$A$3:$G$838,7,FALSE)="","",VLOOKUP($B381,'20230120'!$A$3:$G$838,7,FALSE))</f>
        <v>-1.3</v>
      </c>
    </row>
    <row r="382" spans="1:18">
      <c r="A382" s="10">
        <v>376</v>
      </c>
      <c r="B382" s="11">
        <v>467</v>
      </c>
      <c r="C382" t="s">
        <v>860</v>
      </c>
      <c r="D382" s="12" t="s">
        <v>861</v>
      </c>
      <c r="E382" s="12" t="s">
        <v>2046</v>
      </c>
      <c r="F382" s="11">
        <v>4</v>
      </c>
      <c r="G382" t="str">
        <f t="shared" si="22"/>
        <v>岐阜県　</v>
      </c>
      <c r="H382" s="1">
        <f>VLOOKUP(M382,評価協作成!$D$3:$F$838,2,FALSE)</f>
        <v>0.9</v>
      </c>
      <c r="I382" s="1">
        <f>VLOOKUP(M382,評価協作成!$D$3:$F$838,3,FALSE)</f>
        <v>-1.6</v>
      </c>
      <c r="M382" s="1" t="str">
        <f t="shared" si="23"/>
        <v>岐阜県　樽見</v>
      </c>
      <c r="O382" s="1">
        <f t="shared" si="20"/>
        <v>0</v>
      </c>
      <c r="P382" s="1">
        <f t="shared" si="21"/>
        <v>0</v>
      </c>
      <c r="Q382">
        <f>IF(VLOOKUP($B382,'20230120'!$A$3:$G$838,6,FALSE)="","",VLOOKUP($B382,'20230120'!$A$3:$G$838,6,FALSE))</f>
        <v>0.9</v>
      </c>
      <c r="R382">
        <f>IF(VLOOKUP($B382,'20230120'!$A$3:$G$838,7,FALSE)="","",VLOOKUP($B382,'20230120'!$A$3:$G$838,7,FALSE))</f>
        <v>-1.6</v>
      </c>
    </row>
    <row r="383" spans="1:18">
      <c r="A383" s="10">
        <v>377</v>
      </c>
      <c r="B383" s="11">
        <v>566</v>
      </c>
      <c r="C383" t="s">
        <v>1023</v>
      </c>
      <c r="D383" s="12" t="s">
        <v>1024</v>
      </c>
      <c r="E383" s="12" t="s">
        <v>2135</v>
      </c>
      <c r="F383" s="11">
        <v>6</v>
      </c>
      <c r="G383" t="str">
        <f t="shared" si="22"/>
        <v>大阪府　</v>
      </c>
      <c r="H383" s="1">
        <f>VLOOKUP(M383,評価協作成!$D$3:$F$838,2,FALSE)</f>
        <v>0.7</v>
      </c>
      <c r="I383" s="1">
        <f>VLOOKUP(M383,評価協作成!$D$3:$F$838,3,FALSE)</f>
        <v>-1.5</v>
      </c>
      <c r="M383" s="1" t="str">
        <f t="shared" si="23"/>
        <v>大阪府　生駒山</v>
      </c>
      <c r="O383" s="1">
        <f t="shared" si="20"/>
        <v>0</v>
      </c>
      <c r="P383" s="1">
        <f t="shared" si="21"/>
        <v>0</v>
      </c>
      <c r="Q383">
        <f>IF(VLOOKUP($B383,'20230120'!$A$3:$G$838,6,FALSE)="","",VLOOKUP($B383,'20230120'!$A$3:$G$838,6,FALSE))</f>
        <v>0.7</v>
      </c>
      <c r="R383">
        <f>IF(VLOOKUP($B383,'20230120'!$A$3:$G$838,7,FALSE)="","",VLOOKUP($B383,'20230120'!$A$3:$G$838,7,FALSE))</f>
        <v>-1.5</v>
      </c>
    </row>
    <row r="384" spans="1:18">
      <c r="A384" s="10">
        <v>378</v>
      </c>
      <c r="B384" s="11">
        <v>526</v>
      </c>
      <c r="C384" t="s">
        <v>965</v>
      </c>
      <c r="D384" s="12" t="s">
        <v>966</v>
      </c>
      <c r="E384" s="16" t="s">
        <v>2098</v>
      </c>
      <c r="F384" s="11">
        <v>5</v>
      </c>
      <c r="G384" t="str">
        <f t="shared" si="22"/>
        <v>富山県　</v>
      </c>
      <c r="H384" s="1">
        <f>VLOOKUP(M384,評価協作成!$D$3:$F$838,2,FALSE)</f>
        <v>1.7</v>
      </c>
      <c r="I384" s="1">
        <f>VLOOKUP(M384,評価協作成!$D$3:$F$838,3,FALSE)</f>
        <v>-1.5</v>
      </c>
      <c r="M384" s="1" t="str">
        <f t="shared" si="23"/>
        <v>富山県　八尾</v>
      </c>
      <c r="O384" s="1">
        <f t="shared" si="20"/>
        <v>0</v>
      </c>
      <c r="P384" s="1">
        <f t="shared" si="21"/>
        <v>0</v>
      </c>
      <c r="Q384">
        <f>IF(VLOOKUP($B384,'20230120'!$A$3:$G$838,6,FALSE)="","",VLOOKUP($B384,'20230120'!$A$3:$G$838,6,FALSE))</f>
        <v>1.7</v>
      </c>
      <c r="R384">
        <f>IF(VLOOKUP($B384,'20230120'!$A$3:$G$838,7,FALSE)="","",VLOOKUP($B384,'20230120'!$A$3:$G$838,7,FALSE))</f>
        <v>-1.5</v>
      </c>
    </row>
    <row r="385" spans="1:18">
      <c r="A385" s="10">
        <v>379</v>
      </c>
      <c r="B385" s="11">
        <v>397</v>
      </c>
      <c r="C385" t="s">
        <v>743</v>
      </c>
      <c r="D385" s="12" t="s">
        <v>744</v>
      </c>
      <c r="E385" s="12" t="s">
        <v>1982</v>
      </c>
      <c r="F385" s="11">
        <v>4</v>
      </c>
      <c r="G385" t="str">
        <f t="shared" si="22"/>
        <v>長野県　</v>
      </c>
      <c r="H385" s="1">
        <f>VLOOKUP(M385,評価協作成!$D$3:$F$838,2,FALSE)</f>
        <v>-1</v>
      </c>
      <c r="I385" s="1">
        <f>VLOOKUP(M385,評価協作成!$D$3:$F$838,3,FALSE)</f>
        <v>-5.5</v>
      </c>
      <c r="M385" s="1" t="str">
        <f t="shared" si="23"/>
        <v>長野県　上田</v>
      </c>
      <c r="O385" s="1">
        <f t="shared" si="20"/>
        <v>0</v>
      </c>
      <c r="P385" s="1">
        <f t="shared" si="21"/>
        <v>0</v>
      </c>
      <c r="Q385">
        <f>IF(VLOOKUP($B385,'20230120'!$A$3:$G$838,6,FALSE)="","",VLOOKUP($B385,'20230120'!$A$3:$G$838,6,FALSE))</f>
        <v>-1</v>
      </c>
      <c r="R385">
        <f>IF(VLOOKUP($B385,'20230120'!$A$3:$G$838,7,FALSE)="","",VLOOKUP($B385,'20230120'!$A$3:$G$838,7,FALSE))</f>
        <v>-5.5</v>
      </c>
    </row>
    <row r="386" spans="1:18">
      <c r="A386" s="10">
        <v>380</v>
      </c>
      <c r="B386" s="11">
        <v>666</v>
      </c>
      <c r="C386" t="s">
        <v>1194</v>
      </c>
      <c r="D386" s="12" t="s">
        <v>1195</v>
      </c>
      <c r="E386" s="12" t="s">
        <v>2232</v>
      </c>
      <c r="F386" s="11">
        <v>5</v>
      </c>
      <c r="G386" t="str">
        <f t="shared" si="22"/>
        <v>徳島県　</v>
      </c>
      <c r="H386" s="1">
        <f>VLOOKUP(M386,評価協作成!$D$3:$F$838,2,FALSE)</f>
        <v>1.3</v>
      </c>
      <c r="I386" s="1">
        <f>VLOOKUP(M386,評価協作成!$D$3:$F$838,3,FALSE)</f>
        <v>-1.6</v>
      </c>
      <c r="M386" s="1" t="str">
        <f t="shared" si="23"/>
        <v>徳島県　京上</v>
      </c>
      <c r="O386" s="1">
        <f t="shared" si="20"/>
        <v>0</v>
      </c>
      <c r="P386" s="1">
        <f t="shared" si="21"/>
        <v>0</v>
      </c>
      <c r="Q386">
        <f>IF(VLOOKUP($B386,'20230120'!$A$3:$G$838,6,FALSE)="","",VLOOKUP($B386,'20230120'!$A$3:$G$838,6,FALSE))</f>
        <v>1.3</v>
      </c>
      <c r="R386">
        <f>IF(VLOOKUP($B386,'20230120'!$A$3:$G$838,7,FALSE)="","",VLOOKUP($B386,'20230120'!$A$3:$G$838,7,FALSE))</f>
        <v>-1.6</v>
      </c>
    </row>
    <row r="387" spans="1:18">
      <c r="A387" s="10">
        <v>381</v>
      </c>
      <c r="B387" s="11">
        <v>349</v>
      </c>
      <c r="C387" t="s">
        <v>1539</v>
      </c>
      <c r="D387" s="12" t="s">
        <v>1580</v>
      </c>
      <c r="E387" s="12" t="s">
        <v>1935</v>
      </c>
      <c r="F387" s="11">
        <v>4</v>
      </c>
      <c r="G387" t="str">
        <f t="shared" si="22"/>
        <v>群馬県　</v>
      </c>
      <c r="H387" s="1">
        <f>VLOOKUP(M387,評価協作成!$D$3:$F$838,2,FALSE)</f>
        <v>0</v>
      </c>
      <c r="I387" s="1">
        <f>VLOOKUP(M387,評価協作成!$D$3:$F$838,3,FALSE)</f>
        <v>-4.2</v>
      </c>
      <c r="M387" s="1" t="str">
        <f t="shared" si="23"/>
        <v>群馬県　神流</v>
      </c>
      <c r="O387" s="1">
        <f t="shared" si="20"/>
        <v>0</v>
      </c>
      <c r="P387" s="1">
        <f t="shared" si="21"/>
        <v>0</v>
      </c>
      <c r="Q387">
        <f>IF(VLOOKUP($B387,'20230120'!$A$3:$G$838,6,FALSE)="","",VLOOKUP($B387,'20230120'!$A$3:$G$838,6,FALSE))</f>
        <v>0</v>
      </c>
      <c r="R387">
        <f>IF(VLOOKUP($B387,'20230120'!$A$3:$G$838,7,FALSE)="","",VLOOKUP($B387,'20230120'!$A$3:$G$838,7,FALSE))</f>
        <v>-4.2</v>
      </c>
    </row>
    <row r="388" spans="1:18">
      <c r="A388" s="10">
        <v>382</v>
      </c>
      <c r="B388" s="11">
        <v>253</v>
      </c>
      <c r="C388" t="s">
        <v>487</v>
      </c>
      <c r="D388" s="12" t="s">
        <v>488</v>
      </c>
      <c r="E388" s="12" t="s">
        <v>1846</v>
      </c>
      <c r="F388" s="11">
        <v>4</v>
      </c>
      <c r="G388" t="str">
        <f t="shared" si="22"/>
        <v>宮城県　</v>
      </c>
      <c r="H388" s="1">
        <f>VLOOKUP(M388,評価協作成!$D$3:$F$838,2,FALSE)</f>
        <v>0.4</v>
      </c>
      <c r="I388" s="1">
        <f>VLOOKUP(M388,評価協作成!$D$3:$F$838,3,FALSE)</f>
        <v>-2.5</v>
      </c>
      <c r="M388" s="1" t="str">
        <f t="shared" si="23"/>
        <v>宮城県　塩釜</v>
      </c>
      <c r="O388" s="1">
        <f t="shared" si="20"/>
        <v>0</v>
      </c>
      <c r="P388" s="1">
        <f t="shared" si="21"/>
        <v>0</v>
      </c>
      <c r="Q388">
        <f>IF(VLOOKUP($B388,'20230120'!$A$3:$G$838,6,FALSE)="","",VLOOKUP($B388,'20230120'!$A$3:$G$838,6,FALSE))</f>
        <v>0.4</v>
      </c>
      <c r="R388">
        <f>IF(VLOOKUP($B388,'20230120'!$A$3:$G$838,7,FALSE)="","",VLOOKUP($B388,'20230120'!$A$3:$G$838,7,FALSE))</f>
        <v>-2.5</v>
      </c>
    </row>
    <row r="389" spans="1:18">
      <c r="A389" s="10">
        <v>383</v>
      </c>
      <c r="B389" s="11">
        <v>503</v>
      </c>
      <c r="C389" t="s">
        <v>925</v>
      </c>
      <c r="D389" s="12" t="s">
        <v>926</v>
      </c>
      <c r="E389" s="12" t="s">
        <v>2078</v>
      </c>
      <c r="F389" s="11">
        <v>5</v>
      </c>
      <c r="G389" t="str">
        <f t="shared" si="22"/>
        <v>新潟県　</v>
      </c>
      <c r="H389" s="1">
        <f>VLOOKUP(M389,評価協作成!$D$3:$F$838,2,FALSE)</f>
        <v>2.1</v>
      </c>
      <c r="I389" s="1">
        <f>VLOOKUP(M389,評価協作成!$D$3:$F$838,3,FALSE)</f>
        <v>-0.4</v>
      </c>
      <c r="M389" s="1" t="str">
        <f t="shared" si="23"/>
        <v>新潟県　三条</v>
      </c>
      <c r="O389" s="1">
        <f t="shared" si="20"/>
        <v>0</v>
      </c>
      <c r="P389" s="1">
        <f t="shared" si="21"/>
        <v>0</v>
      </c>
      <c r="Q389">
        <f>IF(VLOOKUP($B389,'20230120'!$A$3:$G$838,6,FALSE)="","",VLOOKUP($B389,'20230120'!$A$3:$G$838,6,FALSE))</f>
        <v>2.1</v>
      </c>
      <c r="R389">
        <f>IF(VLOOKUP($B389,'20230120'!$A$3:$G$838,7,FALSE)="","",VLOOKUP($B389,'20230120'!$A$3:$G$838,7,FALSE))</f>
        <v>-0.4</v>
      </c>
    </row>
    <row r="390" spans="1:18">
      <c r="A390" s="10">
        <v>384</v>
      </c>
      <c r="B390" s="11">
        <v>525</v>
      </c>
      <c r="C390" t="s">
        <v>1559</v>
      </c>
      <c r="D390" s="12" t="s">
        <v>1601</v>
      </c>
      <c r="E390" s="15" t="s">
        <v>2097</v>
      </c>
      <c r="F390" s="11">
        <v>5</v>
      </c>
      <c r="G390" t="str">
        <f t="shared" si="22"/>
        <v>富山県　</v>
      </c>
      <c r="H390" s="1">
        <f>VLOOKUP(M390,評価協作成!$D$3:$F$838,2,FALSE)</f>
        <v>1.4</v>
      </c>
      <c r="I390" s="1">
        <f>VLOOKUP(M390,評価協作成!$D$3:$F$838,3,FALSE)</f>
        <v>-2</v>
      </c>
      <c r="M390" s="1" t="str">
        <f t="shared" si="23"/>
        <v>富山県　南砺高宮</v>
      </c>
      <c r="O390" s="1">
        <f t="shared" si="20"/>
        <v>0</v>
      </c>
      <c r="P390" s="1">
        <f t="shared" si="21"/>
        <v>0</v>
      </c>
      <c r="Q390">
        <f>IF(VLOOKUP($B390,'20230120'!$A$3:$G$838,6,FALSE)="","",VLOOKUP($B390,'20230120'!$A$3:$G$838,6,FALSE))</f>
        <v>1.4</v>
      </c>
      <c r="R390">
        <f>IF(VLOOKUP($B390,'20230120'!$A$3:$G$838,7,FALSE)="","",VLOOKUP($B390,'20230120'!$A$3:$G$838,7,FALSE))</f>
        <v>-2</v>
      </c>
    </row>
    <row r="391" spans="1:18">
      <c r="A391" s="10">
        <v>385</v>
      </c>
      <c r="B391" s="11">
        <v>281</v>
      </c>
      <c r="C391" t="s">
        <v>571</v>
      </c>
      <c r="D391" s="12" t="s">
        <v>572</v>
      </c>
      <c r="E391" s="12" t="s">
        <v>1871</v>
      </c>
      <c r="F391" s="11">
        <v>4</v>
      </c>
      <c r="G391" t="str">
        <f t="shared" si="22"/>
        <v>福島県　</v>
      </c>
      <c r="H391" s="1">
        <f>VLOOKUP(M391,評価協作成!$D$3:$F$838,2,FALSE)</f>
        <v>1.1000000000000001</v>
      </c>
      <c r="I391" s="1">
        <f>VLOOKUP(M391,評価協作成!$D$3:$F$838,3,FALSE)</f>
        <v>-2.8</v>
      </c>
      <c r="M391" s="1" t="str">
        <f t="shared" si="23"/>
        <v>福島県　梁川</v>
      </c>
      <c r="O391" s="1">
        <f t="shared" ref="O391:O454" si="24">Q391-H391</f>
        <v>0</v>
      </c>
      <c r="P391" s="1">
        <f t="shared" ref="P391:P454" si="25">R391-I391</f>
        <v>0</v>
      </c>
      <c r="Q391">
        <f>IF(VLOOKUP($B391,'20230120'!$A$3:$G$838,6,FALSE)="","",VLOOKUP($B391,'20230120'!$A$3:$G$838,6,FALSE))</f>
        <v>1.1000000000000001</v>
      </c>
      <c r="R391">
        <f>IF(VLOOKUP($B391,'20230120'!$A$3:$G$838,7,FALSE)="","",VLOOKUP($B391,'20230120'!$A$3:$G$838,7,FALSE))</f>
        <v>-2.8</v>
      </c>
    </row>
    <row r="392" spans="1:18">
      <c r="A392" s="10">
        <v>386</v>
      </c>
      <c r="B392" s="11">
        <v>552</v>
      </c>
      <c r="C392" t="s">
        <v>999</v>
      </c>
      <c r="D392" s="12" t="s">
        <v>1000</v>
      </c>
      <c r="E392" s="16" t="s">
        <v>2122</v>
      </c>
      <c r="F392" s="11">
        <v>5</v>
      </c>
      <c r="G392" t="str">
        <f t="shared" ref="G392:G455" si="26">LEFT(E392,4)</f>
        <v>滋賀県　</v>
      </c>
      <c r="H392" s="1">
        <f>VLOOKUP(M392,評価協作成!$D$3:$F$838,2,FALSE)</f>
        <v>1.5</v>
      </c>
      <c r="I392" s="1">
        <f>VLOOKUP(M392,評価協作成!$D$3:$F$838,3,FALSE)</f>
        <v>-2.5</v>
      </c>
      <c r="M392" s="1" t="str">
        <f t="shared" ref="M392:M455" si="27">G392&amp;C392</f>
        <v>滋賀県　信楽</v>
      </c>
      <c r="O392" s="1">
        <f t="shared" si="24"/>
        <v>0</v>
      </c>
      <c r="P392" s="1">
        <f t="shared" si="25"/>
        <v>0</v>
      </c>
      <c r="Q392">
        <f>IF(VLOOKUP($B392,'20230120'!$A$3:$G$838,6,FALSE)="","",VLOOKUP($B392,'20230120'!$A$3:$G$838,6,FALSE))</f>
        <v>1.5</v>
      </c>
      <c r="R392">
        <f>IF(VLOOKUP($B392,'20230120'!$A$3:$G$838,7,FALSE)="","",VLOOKUP($B392,'20230120'!$A$3:$G$838,7,FALSE))</f>
        <v>-2.5</v>
      </c>
    </row>
    <row r="393" spans="1:18">
      <c r="A393" s="10">
        <v>387</v>
      </c>
      <c r="B393" s="11">
        <v>401</v>
      </c>
      <c r="C393" t="s">
        <v>749</v>
      </c>
      <c r="D393" s="12" t="s">
        <v>750</v>
      </c>
      <c r="E393" s="12" t="s">
        <v>1986</v>
      </c>
      <c r="F393" s="11">
        <v>4</v>
      </c>
      <c r="G393" t="str">
        <f t="shared" si="26"/>
        <v>長野県　</v>
      </c>
      <c r="H393" s="1">
        <f>VLOOKUP(M393,評価協作成!$D$3:$F$838,2,FALSE)</f>
        <v>-0.4</v>
      </c>
      <c r="I393" s="1">
        <f>VLOOKUP(M393,評価協作成!$D$3:$F$838,3,FALSE)</f>
        <v>-5</v>
      </c>
      <c r="M393" s="1" t="str">
        <f t="shared" si="27"/>
        <v>長野県　松本</v>
      </c>
      <c r="O393" s="1">
        <f t="shared" si="24"/>
        <v>0</v>
      </c>
      <c r="P393" s="1">
        <f t="shared" si="25"/>
        <v>0</v>
      </c>
      <c r="Q393">
        <f>IF(VLOOKUP($B393,'20230120'!$A$3:$G$838,6,FALSE)="","",VLOOKUP($B393,'20230120'!$A$3:$G$838,6,FALSE))</f>
        <v>-0.4</v>
      </c>
      <c r="R393">
        <f>IF(VLOOKUP($B393,'20230120'!$A$3:$G$838,7,FALSE)="","",VLOOKUP($B393,'20230120'!$A$3:$G$838,7,FALSE))</f>
        <v>-5</v>
      </c>
    </row>
    <row r="394" spans="1:18">
      <c r="A394" s="10">
        <v>388</v>
      </c>
      <c r="B394" s="11">
        <v>307</v>
      </c>
      <c r="C394" t="s">
        <v>573</v>
      </c>
      <c r="D394" s="12" t="s">
        <v>574</v>
      </c>
      <c r="E394" s="12" t="s">
        <v>1895</v>
      </c>
      <c r="F394" s="11">
        <v>4</v>
      </c>
      <c r="G394" t="str">
        <f t="shared" si="26"/>
        <v>福島県　</v>
      </c>
      <c r="H394" s="1">
        <f>VLOOKUP(M394,評価協作成!$D$3:$F$838,2,FALSE)</f>
        <v>0</v>
      </c>
      <c r="I394" s="1">
        <f>VLOOKUP(M394,評価協作成!$D$3:$F$838,3,FALSE)</f>
        <v>-4.2</v>
      </c>
      <c r="M394" s="1" t="str">
        <f t="shared" si="27"/>
        <v>福島県　東白川</v>
      </c>
      <c r="O394" s="1">
        <f t="shared" si="24"/>
        <v>0</v>
      </c>
      <c r="P394" s="1">
        <f t="shared" si="25"/>
        <v>0</v>
      </c>
      <c r="Q394">
        <f>IF(VLOOKUP($B394,'20230120'!$A$3:$G$838,6,FALSE)="","",VLOOKUP($B394,'20230120'!$A$3:$G$838,6,FALSE))</f>
        <v>0</v>
      </c>
      <c r="R394">
        <f>IF(VLOOKUP($B394,'20230120'!$A$3:$G$838,7,FALSE)="","",VLOOKUP($B394,'20230120'!$A$3:$G$838,7,FALSE))</f>
        <v>-4.2</v>
      </c>
    </row>
    <row r="395" spans="1:18">
      <c r="A395" s="10">
        <v>389</v>
      </c>
      <c r="B395" s="11">
        <v>290</v>
      </c>
      <c r="C395" t="s">
        <v>575</v>
      </c>
      <c r="D395" s="12" t="s">
        <v>576</v>
      </c>
      <c r="E395" s="12" t="s">
        <v>1878</v>
      </c>
      <c r="F395" s="11">
        <v>4</v>
      </c>
      <c r="G395" t="str">
        <f t="shared" si="26"/>
        <v>福島県　</v>
      </c>
      <c r="H395" s="1">
        <f>VLOOKUP(M395,評価協作成!$D$3:$F$838,2,FALSE)</f>
        <v>0.6</v>
      </c>
      <c r="I395" s="1">
        <f>VLOOKUP(M395,評価協作成!$D$3:$F$838,3,FALSE)</f>
        <v>-3</v>
      </c>
      <c r="M395" s="1" t="str">
        <f t="shared" si="27"/>
        <v>福島県　二本松</v>
      </c>
      <c r="O395" s="1">
        <f t="shared" si="24"/>
        <v>0</v>
      </c>
      <c r="P395" s="1">
        <f t="shared" si="25"/>
        <v>0</v>
      </c>
      <c r="Q395">
        <f>IF(VLOOKUP($B395,'20230120'!$A$3:$G$838,6,FALSE)="","",VLOOKUP($B395,'20230120'!$A$3:$G$838,6,FALSE))</f>
        <v>0.6</v>
      </c>
      <c r="R395">
        <f>IF(VLOOKUP($B395,'20230120'!$A$3:$G$838,7,FALSE)="","",VLOOKUP($B395,'20230120'!$A$3:$G$838,7,FALSE))</f>
        <v>-3</v>
      </c>
    </row>
    <row r="396" spans="1:18">
      <c r="A396" s="10">
        <v>390</v>
      </c>
      <c r="B396" s="11">
        <v>341</v>
      </c>
      <c r="C396" t="s">
        <v>646</v>
      </c>
      <c r="D396" s="12" t="s">
        <v>647</v>
      </c>
      <c r="E396" s="12" t="s">
        <v>1927</v>
      </c>
      <c r="F396" s="11">
        <v>4</v>
      </c>
      <c r="G396" t="str">
        <f t="shared" si="26"/>
        <v>群馬県　</v>
      </c>
      <c r="H396" s="1">
        <f>VLOOKUP(M396,評価協作成!$D$3:$F$838,2,FALSE)</f>
        <v>0.2</v>
      </c>
      <c r="I396" s="1">
        <f>VLOOKUP(M396,評価協作成!$D$3:$F$838,3,FALSE)</f>
        <v>-4.3</v>
      </c>
      <c r="M396" s="1" t="str">
        <f t="shared" si="27"/>
        <v>群馬県　中之条</v>
      </c>
      <c r="O396" s="1">
        <f t="shared" si="24"/>
        <v>0</v>
      </c>
      <c r="P396" s="1">
        <f t="shared" si="25"/>
        <v>0</v>
      </c>
      <c r="Q396">
        <f>IF(VLOOKUP($B396,'20230120'!$A$3:$G$838,6,FALSE)="","",VLOOKUP($B396,'20230120'!$A$3:$G$838,6,FALSE))</f>
        <v>0.2</v>
      </c>
      <c r="R396">
        <f>IF(VLOOKUP($B396,'20230120'!$A$3:$G$838,7,FALSE)="","",VLOOKUP($B396,'20230120'!$A$3:$G$838,7,FALSE))</f>
        <v>-4.3</v>
      </c>
    </row>
    <row r="397" spans="1:18">
      <c r="A397" s="10">
        <v>391</v>
      </c>
      <c r="B397" s="11">
        <v>644</v>
      </c>
      <c r="C397" t="s">
        <v>1157</v>
      </c>
      <c r="D397" s="12" t="s">
        <v>1158</v>
      </c>
      <c r="E397" s="12" t="s">
        <v>2210</v>
      </c>
      <c r="F397" s="11">
        <v>5</v>
      </c>
      <c r="G397" t="str">
        <f t="shared" si="26"/>
        <v>島根県　</v>
      </c>
      <c r="H397" s="1">
        <f>VLOOKUP(M397,評価協作成!$D$3:$F$838,2,FALSE)</f>
        <v>2</v>
      </c>
      <c r="I397" s="1">
        <f>VLOOKUP(M397,評価協作成!$D$3:$F$838,3,FALSE)</f>
        <v>-0.7</v>
      </c>
      <c r="M397" s="1" t="str">
        <f t="shared" si="27"/>
        <v>島根県　掛合</v>
      </c>
      <c r="O397" s="1">
        <f t="shared" si="24"/>
        <v>0</v>
      </c>
      <c r="P397" s="1">
        <f t="shared" si="25"/>
        <v>0</v>
      </c>
      <c r="Q397">
        <f>IF(VLOOKUP($B397,'20230120'!$A$3:$G$838,6,FALSE)="","",VLOOKUP($B397,'20230120'!$A$3:$G$838,6,FALSE))</f>
        <v>2</v>
      </c>
      <c r="R397">
        <f>IF(VLOOKUP($B397,'20230120'!$A$3:$G$838,7,FALSE)="","",VLOOKUP($B397,'20230120'!$A$3:$G$838,7,FALSE))</f>
        <v>-0.7</v>
      </c>
    </row>
    <row r="398" spans="1:18">
      <c r="A398" s="10">
        <v>392</v>
      </c>
      <c r="B398" s="11">
        <v>496</v>
      </c>
      <c r="C398" t="s">
        <v>911</v>
      </c>
      <c r="D398" s="12" t="s">
        <v>912</v>
      </c>
      <c r="E398" s="12" t="s">
        <v>2073</v>
      </c>
      <c r="F398" s="11">
        <v>5</v>
      </c>
      <c r="G398" t="str">
        <f t="shared" si="26"/>
        <v>新潟県　</v>
      </c>
      <c r="H398" s="1">
        <f>VLOOKUP(M398,評価協作成!$D$3:$F$838,2,FALSE)</f>
        <v>2.6</v>
      </c>
      <c r="I398" s="1">
        <f>VLOOKUP(M398,評価協作成!$D$3:$F$838,3,FALSE)</f>
        <v>0</v>
      </c>
      <c r="M398" s="1" t="str">
        <f t="shared" si="27"/>
        <v>新潟県　中条</v>
      </c>
      <c r="O398" s="1">
        <f t="shared" si="24"/>
        <v>0</v>
      </c>
      <c r="P398" s="1">
        <f t="shared" si="25"/>
        <v>0</v>
      </c>
      <c r="Q398">
        <f>IF(VLOOKUP($B398,'20230120'!$A$3:$G$838,6,FALSE)="","",VLOOKUP($B398,'20230120'!$A$3:$G$838,6,FALSE))</f>
        <v>2.6</v>
      </c>
      <c r="R398">
        <f>IF(VLOOKUP($B398,'20230120'!$A$3:$G$838,7,FALSE)="","",VLOOKUP($B398,'20230120'!$A$3:$G$838,7,FALSE))</f>
        <v>0</v>
      </c>
    </row>
    <row r="399" spans="1:18">
      <c r="A399" s="10">
        <v>393</v>
      </c>
      <c r="B399" s="11">
        <v>239</v>
      </c>
      <c r="C399" t="s">
        <v>467</v>
      </c>
      <c r="D399" s="12" t="s">
        <v>468</v>
      </c>
      <c r="E399" s="12" t="s">
        <v>1835</v>
      </c>
      <c r="F399" s="11">
        <v>4</v>
      </c>
      <c r="G399" t="str">
        <f t="shared" si="26"/>
        <v>岩手県　</v>
      </c>
      <c r="H399" s="1">
        <f>VLOOKUP(M399,評価協作成!$D$3:$F$838,2,FALSE)</f>
        <v>0.9</v>
      </c>
      <c r="I399" s="1">
        <f>VLOOKUP(M399,評価協作成!$D$3:$F$838,3,FALSE)</f>
        <v>-2.6</v>
      </c>
      <c r="M399" s="1" t="str">
        <f t="shared" si="27"/>
        <v>岩手県　大船渡</v>
      </c>
      <c r="O399" s="1">
        <f t="shared" si="24"/>
        <v>0</v>
      </c>
      <c r="P399" s="1">
        <f t="shared" si="25"/>
        <v>0</v>
      </c>
      <c r="Q399">
        <f>IF(VLOOKUP($B399,'20230120'!$A$3:$G$838,6,FALSE)="","",VLOOKUP($B399,'20230120'!$A$3:$G$838,6,FALSE))</f>
        <v>0.9</v>
      </c>
      <c r="R399">
        <f>IF(VLOOKUP($B399,'20230120'!$A$3:$G$838,7,FALSE)="","",VLOOKUP($B399,'20230120'!$A$3:$G$838,7,FALSE))</f>
        <v>-2.6</v>
      </c>
    </row>
    <row r="400" spans="1:18">
      <c r="A400" s="10">
        <v>394</v>
      </c>
      <c r="B400" s="11">
        <v>653</v>
      </c>
      <c r="C400" t="s">
        <v>1513</v>
      </c>
      <c r="D400" s="12" t="s">
        <v>1619</v>
      </c>
      <c r="E400" s="12" t="s">
        <v>2219</v>
      </c>
      <c r="F400" s="11">
        <v>4</v>
      </c>
      <c r="G400" t="str">
        <f t="shared" si="26"/>
        <v>島根県　</v>
      </c>
      <c r="H400" s="1">
        <f>VLOOKUP(M400,評価協作成!$D$3:$F$838,2,FALSE)</f>
        <v>1.1000000000000001</v>
      </c>
      <c r="I400" s="1">
        <f>VLOOKUP(M400,評価協作成!$D$3:$F$838,3,FALSE)</f>
        <v>-2</v>
      </c>
      <c r="M400" s="1" t="str">
        <f>G400&amp;"六日市"</f>
        <v>島根県　六日市</v>
      </c>
      <c r="N400" s="1" t="s">
        <v>3296</v>
      </c>
      <c r="O400" s="1">
        <f t="shared" si="24"/>
        <v>0</v>
      </c>
      <c r="P400" s="1">
        <f t="shared" si="25"/>
        <v>0</v>
      </c>
      <c r="Q400">
        <f>IF(VLOOKUP($B400,'20230120'!$A$3:$G$838,6,FALSE)="","",VLOOKUP($B400,'20230120'!$A$3:$G$838,6,FALSE))</f>
        <v>1.1000000000000001</v>
      </c>
      <c r="R400">
        <f>IF(VLOOKUP($B400,'20230120'!$A$3:$G$838,7,FALSE)="","",VLOOKUP($B400,'20230120'!$A$3:$G$838,7,FALSE))</f>
        <v>-2</v>
      </c>
    </row>
    <row r="401" spans="1:18">
      <c r="A401" s="10">
        <v>395</v>
      </c>
      <c r="B401" s="11">
        <v>506</v>
      </c>
      <c r="C401" t="s">
        <v>931</v>
      </c>
      <c r="D401" s="12" t="s">
        <v>932</v>
      </c>
      <c r="E401" s="12" t="s">
        <v>2080</v>
      </c>
      <c r="F401" s="11">
        <v>5</v>
      </c>
      <c r="G401" t="str">
        <f t="shared" si="26"/>
        <v>新潟県　</v>
      </c>
      <c r="H401" s="1">
        <f>VLOOKUP(M401,評価協作成!$D$3:$F$838,2,FALSE)</f>
        <v>2.4</v>
      </c>
      <c r="I401" s="1">
        <f>VLOOKUP(M401,評価協作成!$D$3:$F$838,3,FALSE)</f>
        <v>-0.2</v>
      </c>
      <c r="M401" s="1" t="str">
        <f t="shared" si="27"/>
        <v>新潟県　柏崎</v>
      </c>
      <c r="O401" s="1">
        <f t="shared" si="24"/>
        <v>0</v>
      </c>
      <c r="P401" s="1">
        <f t="shared" si="25"/>
        <v>0</v>
      </c>
      <c r="Q401">
        <f>IF(VLOOKUP($B401,'20230120'!$A$3:$G$838,6,FALSE)="","",VLOOKUP($B401,'20230120'!$A$3:$G$838,6,FALSE))</f>
        <v>2.4</v>
      </c>
      <c r="R401">
        <f>IF(VLOOKUP($B401,'20230120'!$A$3:$G$838,7,FALSE)="","",VLOOKUP($B401,'20230120'!$A$3:$G$838,7,FALSE))</f>
        <v>-0.2</v>
      </c>
    </row>
    <row r="402" spans="1:18">
      <c r="A402" s="10">
        <v>396</v>
      </c>
      <c r="B402" s="11">
        <v>502</v>
      </c>
      <c r="C402" t="s">
        <v>923</v>
      </c>
      <c r="D402" s="12" t="s">
        <v>924</v>
      </c>
      <c r="E402" s="12" t="s">
        <v>2077</v>
      </c>
      <c r="F402" s="11">
        <v>5</v>
      </c>
      <c r="G402" t="str">
        <f t="shared" si="26"/>
        <v>新潟県　</v>
      </c>
      <c r="H402" s="1">
        <f>VLOOKUP(M402,評価協作成!$D$3:$F$838,2,FALSE)</f>
        <v>2.7</v>
      </c>
      <c r="I402" s="1">
        <f>VLOOKUP(M402,評価協作成!$D$3:$F$838,3,FALSE)</f>
        <v>0.4</v>
      </c>
      <c r="M402" s="1" t="str">
        <f t="shared" si="27"/>
        <v>新潟県　寺泊</v>
      </c>
      <c r="O402" s="1">
        <f t="shared" si="24"/>
        <v>0</v>
      </c>
      <c r="P402" s="1">
        <f t="shared" si="25"/>
        <v>0</v>
      </c>
      <c r="Q402">
        <f>IF(VLOOKUP($B402,'20230120'!$A$3:$G$838,6,FALSE)="","",VLOOKUP($B402,'20230120'!$A$3:$G$838,6,FALSE))</f>
        <v>2.7</v>
      </c>
      <c r="R402">
        <f>IF(VLOOKUP($B402,'20230120'!$A$3:$G$838,7,FALSE)="","",VLOOKUP($B402,'20230120'!$A$3:$G$838,7,FALSE))</f>
        <v>0.4</v>
      </c>
    </row>
    <row r="403" spans="1:18">
      <c r="A403" s="10">
        <v>397</v>
      </c>
      <c r="B403" s="11">
        <v>340</v>
      </c>
      <c r="C403" t="s">
        <v>644</v>
      </c>
      <c r="D403" s="12" t="s">
        <v>645</v>
      </c>
      <c r="E403" s="12" t="s">
        <v>1926</v>
      </c>
      <c r="F403" s="11">
        <v>4</v>
      </c>
      <c r="G403" t="str">
        <f t="shared" si="26"/>
        <v>群馬県　</v>
      </c>
      <c r="H403" s="1">
        <f>VLOOKUP(M403,評価協作成!$D$3:$F$838,2,FALSE)</f>
        <v>0.1</v>
      </c>
      <c r="I403" s="1">
        <f>VLOOKUP(M403,評価協作成!$D$3:$F$838,3,FALSE)</f>
        <v>-3.4</v>
      </c>
      <c r="M403" s="1" t="str">
        <f t="shared" si="27"/>
        <v>群馬県　沼田</v>
      </c>
      <c r="O403" s="1">
        <f t="shared" si="24"/>
        <v>0</v>
      </c>
      <c r="P403" s="1">
        <f t="shared" si="25"/>
        <v>0</v>
      </c>
      <c r="Q403">
        <f>IF(VLOOKUP($B403,'20230120'!$A$3:$G$838,6,FALSE)="","",VLOOKUP($B403,'20230120'!$A$3:$G$838,6,FALSE))</f>
        <v>0.1</v>
      </c>
      <c r="R403">
        <f>IF(VLOOKUP($B403,'20230120'!$A$3:$G$838,7,FALSE)="","",VLOOKUP($B403,'20230120'!$A$3:$G$838,7,FALSE))</f>
        <v>-3.4</v>
      </c>
    </row>
    <row r="404" spans="1:18">
      <c r="A404" s="10">
        <v>398</v>
      </c>
      <c r="B404" s="11">
        <v>519</v>
      </c>
      <c r="C404" t="s">
        <v>953</v>
      </c>
      <c r="D404" s="12" t="s">
        <v>954</v>
      </c>
      <c r="E404" s="12" t="s">
        <v>2091</v>
      </c>
      <c r="F404" s="11">
        <v>5</v>
      </c>
      <c r="G404" t="str">
        <f t="shared" si="26"/>
        <v>富山県　</v>
      </c>
      <c r="H404" s="1">
        <f>VLOOKUP(M404,評価協作成!$D$3:$F$838,2,FALSE)</f>
        <v>2.2999999999999998</v>
      </c>
      <c r="I404" s="1">
        <f>VLOOKUP(M404,評価協作成!$D$3:$F$838,3,FALSE)</f>
        <v>-0.7</v>
      </c>
      <c r="M404" s="1" t="str">
        <f t="shared" si="27"/>
        <v>富山県　氷見</v>
      </c>
      <c r="O404" s="1">
        <f t="shared" si="24"/>
        <v>0</v>
      </c>
      <c r="P404" s="1">
        <f t="shared" si="25"/>
        <v>0</v>
      </c>
      <c r="Q404">
        <f>IF(VLOOKUP($B404,'20230120'!$A$3:$G$838,6,FALSE)="","",VLOOKUP($B404,'20230120'!$A$3:$G$838,6,FALSE))</f>
        <v>2.2999999999999998</v>
      </c>
      <c r="R404">
        <f>IF(VLOOKUP($B404,'20230120'!$A$3:$G$838,7,FALSE)="","",VLOOKUP($B404,'20230120'!$A$3:$G$838,7,FALSE))</f>
        <v>-0.7</v>
      </c>
    </row>
    <row r="405" spans="1:18">
      <c r="A405" s="10">
        <v>399</v>
      </c>
      <c r="B405" s="11">
        <v>329</v>
      </c>
      <c r="C405" t="s">
        <v>621</v>
      </c>
      <c r="D405" s="12" t="s">
        <v>622</v>
      </c>
      <c r="E405" s="12" t="s">
        <v>1915</v>
      </c>
      <c r="F405" s="11">
        <v>4</v>
      </c>
      <c r="G405" t="str">
        <f t="shared" si="26"/>
        <v>栃木県　</v>
      </c>
      <c r="H405" s="1">
        <f>VLOOKUP(M405,評価協作成!$D$3:$F$838,2,FALSE)</f>
        <v>0.4</v>
      </c>
      <c r="I405" s="1">
        <f>VLOOKUP(M405,評価協作成!$D$3:$F$838,3,FALSE)</f>
        <v>-3.2</v>
      </c>
      <c r="M405" s="1" t="str">
        <f t="shared" si="27"/>
        <v>栃木県　今市</v>
      </c>
      <c r="O405" s="1">
        <f t="shared" si="24"/>
        <v>0</v>
      </c>
      <c r="P405" s="1">
        <f t="shared" si="25"/>
        <v>0</v>
      </c>
      <c r="Q405">
        <f>IF(VLOOKUP($B405,'20230120'!$A$3:$G$838,6,FALSE)="","",VLOOKUP($B405,'20230120'!$A$3:$G$838,6,FALSE))</f>
        <v>0.4</v>
      </c>
      <c r="R405">
        <f>IF(VLOOKUP($B405,'20230120'!$A$3:$G$838,7,FALSE)="","",VLOOKUP($B405,'20230120'!$A$3:$G$838,7,FALSE))</f>
        <v>-3.2</v>
      </c>
    </row>
    <row r="406" spans="1:18">
      <c r="A406" s="10">
        <v>400</v>
      </c>
      <c r="B406" s="11">
        <v>418</v>
      </c>
      <c r="C406" t="s">
        <v>779</v>
      </c>
      <c r="D406" s="12" t="s">
        <v>780</v>
      </c>
      <c r="E406" s="12" t="s">
        <v>2001</v>
      </c>
      <c r="F406" s="11">
        <v>4</v>
      </c>
      <c r="G406" t="str">
        <f t="shared" si="26"/>
        <v>山梨県　</v>
      </c>
      <c r="H406" s="1">
        <f>VLOOKUP(M406,評価協作成!$D$3:$F$838,2,FALSE)</f>
        <v>-0.6</v>
      </c>
      <c r="I406" s="1">
        <f>VLOOKUP(M406,評価協作成!$D$3:$F$838,3,FALSE)</f>
        <v>-4.4000000000000004</v>
      </c>
      <c r="M406" s="1" t="str">
        <f t="shared" si="27"/>
        <v>山梨県　大泉</v>
      </c>
      <c r="O406" s="1">
        <f t="shared" si="24"/>
        <v>0</v>
      </c>
      <c r="P406" s="1">
        <f t="shared" si="25"/>
        <v>0</v>
      </c>
      <c r="Q406">
        <f>IF(VLOOKUP($B406,'20230120'!$A$3:$G$838,6,FALSE)="","",VLOOKUP($B406,'20230120'!$A$3:$G$838,6,FALSE))</f>
        <v>-0.6</v>
      </c>
      <c r="R406">
        <f>IF(VLOOKUP($B406,'20230120'!$A$3:$G$838,7,FALSE)="","",VLOOKUP($B406,'20230120'!$A$3:$G$838,7,FALSE))</f>
        <v>-4.4000000000000004</v>
      </c>
    </row>
    <row r="407" spans="1:18">
      <c r="A407" s="10">
        <v>401</v>
      </c>
      <c r="B407" s="11">
        <v>527</v>
      </c>
      <c r="C407" t="s">
        <v>967</v>
      </c>
      <c r="D407" s="12" t="s">
        <v>968</v>
      </c>
      <c r="E407" s="12" t="s">
        <v>2099</v>
      </c>
      <c r="F407" s="11">
        <v>5</v>
      </c>
      <c r="G407" t="str">
        <f t="shared" si="26"/>
        <v>石川県　</v>
      </c>
      <c r="H407" s="1">
        <f>VLOOKUP(M407,評価協作成!$D$3:$F$838,2,FALSE)</f>
        <v>2.5</v>
      </c>
      <c r="I407" s="1">
        <f>VLOOKUP(M407,評価協作成!$D$3:$F$838,3,FALSE)</f>
        <v>-0.4</v>
      </c>
      <c r="M407" s="1" t="str">
        <f t="shared" si="27"/>
        <v>石川県　珠洲</v>
      </c>
      <c r="O407" s="1">
        <f t="shared" si="24"/>
        <v>0</v>
      </c>
      <c r="P407" s="1">
        <f t="shared" si="25"/>
        <v>0</v>
      </c>
      <c r="Q407">
        <f>IF(VLOOKUP($B407,'20230120'!$A$3:$G$838,6,FALSE)="","",VLOOKUP($B407,'20230120'!$A$3:$G$838,6,FALSE))</f>
        <v>2.5</v>
      </c>
      <c r="R407">
        <f>IF(VLOOKUP($B407,'20230120'!$A$3:$G$838,7,FALSE)="","",VLOOKUP($B407,'20230120'!$A$3:$G$838,7,FALSE))</f>
        <v>-0.4</v>
      </c>
    </row>
    <row r="408" spans="1:18">
      <c r="A408" s="10">
        <v>402</v>
      </c>
      <c r="B408" s="11">
        <v>257</v>
      </c>
      <c r="C408" t="s">
        <v>489</v>
      </c>
      <c r="D408" s="12" t="s">
        <v>490</v>
      </c>
      <c r="E408" s="12" t="s">
        <v>1849</v>
      </c>
      <c r="F408" s="11">
        <v>4</v>
      </c>
      <c r="G408" t="str">
        <f t="shared" si="26"/>
        <v>宮城県　</v>
      </c>
      <c r="H408" s="1">
        <f>VLOOKUP(M408,評価協作成!$D$3:$F$838,2,FALSE)</f>
        <v>1</v>
      </c>
      <c r="I408" s="1">
        <f>VLOOKUP(M408,評価協作成!$D$3:$F$838,3,FALSE)</f>
        <v>-2.7</v>
      </c>
      <c r="M408" s="1" t="str">
        <f t="shared" si="27"/>
        <v>宮城県　白石</v>
      </c>
      <c r="O408" s="1">
        <f t="shared" si="24"/>
        <v>0</v>
      </c>
      <c r="P408" s="1">
        <f t="shared" si="25"/>
        <v>0</v>
      </c>
      <c r="Q408">
        <f>IF(VLOOKUP($B408,'20230120'!$A$3:$G$838,6,FALSE)="","",VLOOKUP($B408,'20230120'!$A$3:$G$838,6,FALSE))</f>
        <v>1</v>
      </c>
      <c r="R408">
        <f>IF(VLOOKUP($B408,'20230120'!$A$3:$G$838,7,FALSE)="","",VLOOKUP($B408,'20230120'!$A$3:$G$838,7,FALSE))</f>
        <v>-2.7</v>
      </c>
    </row>
    <row r="409" spans="1:18">
      <c r="A409" s="10">
        <v>403</v>
      </c>
      <c r="B409" s="11">
        <v>709</v>
      </c>
      <c r="C409" t="s">
        <v>1270</v>
      </c>
      <c r="D409" s="12" t="s">
        <v>1271</v>
      </c>
      <c r="E409" s="12" t="s">
        <v>2273</v>
      </c>
      <c r="F409" s="11">
        <v>6</v>
      </c>
      <c r="G409" t="str">
        <f t="shared" si="26"/>
        <v>山口県　</v>
      </c>
      <c r="H409" s="1">
        <f>VLOOKUP(M409,評価協作成!$D$3:$F$838,2,FALSE)</f>
        <v>1.7</v>
      </c>
      <c r="I409" s="1">
        <f>VLOOKUP(M409,評価協作成!$D$3:$F$838,3,FALSE)</f>
        <v>-2.4</v>
      </c>
      <c r="M409" s="1" t="str">
        <f t="shared" si="27"/>
        <v>山口県　徳佐</v>
      </c>
      <c r="O409" s="1">
        <f t="shared" si="24"/>
        <v>0</v>
      </c>
      <c r="P409" s="1">
        <f t="shared" si="25"/>
        <v>0</v>
      </c>
      <c r="Q409">
        <f>IF(VLOOKUP($B409,'20230120'!$A$3:$G$838,6,FALSE)="","",VLOOKUP($B409,'20230120'!$A$3:$G$838,6,FALSE))</f>
        <v>1.7</v>
      </c>
      <c r="R409">
        <f>IF(VLOOKUP($B409,'20230120'!$A$3:$G$838,7,FALSE)="","",VLOOKUP($B409,'20230120'!$A$3:$G$838,7,FALSE))</f>
        <v>-2.4</v>
      </c>
    </row>
    <row r="410" spans="1:18">
      <c r="A410" s="10">
        <v>404</v>
      </c>
      <c r="B410" s="11">
        <v>423</v>
      </c>
      <c r="C410" t="s">
        <v>1548</v>
      </c>
      <c r="D410" s="12" t="s">
        <v>1590</v>
      </c>
      <c r="E410" s="12" t="s">
        <v>2003</v>
      </c>
      <c r="F410" s="11">
        <v>4</v>
      </c>
      <c r="G410" t="str">
        <f t="shared" si="26"/>
        <v>山梨県　</v>
      </c>
      <c r="H410" s="1">
        <f>VLOOKUP(M410,評価協作成!$D$3:$F$838,2,FALSE)</f>
        <v>-0.5</v>
      </c>
      <c r="I410" s="1">
        <f>VLOOKUP(M410,評価協作成!$D$3:$F$838,3,FALSE)</f>
        <v>-4</v>
      </c>
      <c r="M410" s="1" t="str">
        <f>G410&amp;"上九一色"</f>
        <v>山梨県　上九一色</v>
      </c>
      <c r="N410" s="1" t="s">
        <v>3298</v>
      </c>
      <c r="O410" s="1">
        <f t="shared" si="24"/>
        <v>0</v>
      </c>
      <c r="P410" s="1">
        <f t="shared" si="25"/>
        <v>0</v>
      </c>
      <c r="Q410">
        <f>IF(VLOOKUP($B410,'20230120'!$A$3:$G$838,6,FALSE)="","",VLOOKUP($B410,'20230120'!$A$3:$G$838,6,FALSE))</f>
        <v>-0.5</v>
      </c>
      <c r="R410">
        <f>IF(VLOOKUP($B410,'20230120'!$A$3:$G$838,7,FALSE)="","",VLOOKUP($B410,'20230120'!$A$3:$G$838,7,FALSE))</f>
        <v>-4</v>
      </c>
    </row>
    <row r="411" spans="1:18">
      <c r="A411" s="10">
        <v>405</v>
      </c>
      <c r="B411" s="11">
        <v>259</v>
      </c>
      <c r="C411" t="s">
        <v>491</v>
      </c>
      <c r="D411" s="12" t="s">
        <v>492</v>
      </c>
      <c r="E411" s="12" t="s">
        <v>1851</v>
      </c>
      <c r="F411" s="11">
        <v>4</v>
      </c>
      <c r="G411" t="str">
        <f t="shared" si="26"/>
        <v>宮城県　</v>
      </c>
      <c r="H411" s="1">
        <f>VLOOKUP(M411,評価協作成!$D$3:$F$838,2,FALSE)</f>
        <v>1.4</v>
      </c>
      <c r="I411" s="1">
        <f>VLOOKUP(M411,評価協作成!$D$3:$F$838,3,FALSE)</f>
        <v>-3.4</v>
      </c>
      <c r="M411" s="1" t="str">
        <f t="shared" si="27"/>
        <v>宮城県　丸森</v>
      </c>
      <c r="O411" s="1">
        <f t="shared" si="24"/>
        <v>0</v>
      </c>
      <c r="P411" s="1">
        <f t="shared" si="25"/>
        <v>0</v>
      </c>
      <c r="Q411">
        <f>IF(VLOOKUP($B411,'20230120'!$A$3:$G$838,6,FALSE)="","",VLOOKUP($B411,'20230120'!$A$3:$G$838,6,FALSE))</f>
        <v>1.4</v>
      </c>
      <c r="R411">
        <f>IF(VLOOKUP($B411,'20230120'!$A$3:$G$838,7,FALSE)="","",VLOOKUP($B411,'20230120'!$A$3:$G$838,7,FALSE))</f>
        <v>-3.4</v>
      </c>
    </row>
    <row r="412" spans="1:18">
      <c r="A412" s="10">
        <v>406</v>
      </c>
      <c r="B412" s="11">
        <v>684</v>
      </c>
      <c r="C412" t="s">
        <v>1224</v>
      </c>
      <c r="D412" s="12" t="s">
        <v>1225</v>
      </c>
      <c r="E412" s="12" t="s">
        <v>2250</v>
      </c>
      <c r="F412" s="11">
        <v>4</v>
      </c>
      <c r="G412" t="str">
        <f t="shared" si="26"/>
        <v>愛媛県　</v>
      </c>
      <c r="H412" s="1">
        <f>VLOOKUP(M412,評価協作成!$D$3:$F$838,2,FALSE)</f>
        <v>1.4</v>
      </c>
      <c r="I412" s="1">
        <f>VLOOKUP(M412,評価協作成!$D$3:$F$838,3,FALSE)</f>
        <v>-2.7</v>
      </c>
      <c r="M412" s="1" t="str">
        <f t="shared" si="27"/>
        <v>愛媛県　久万</v>
      </c>
      <c r="O412" s="1">
        <f t="shared" si="24"/>
        <v>0</v>
      </c>
      <c r="P412" s="1">
        <f t="shared" si="25"/>
        <v>0</v>
      </c>
      <c r="Q412">
        <f>IF(VLOOKUP($B412,'20230120'!$A$3:$G$838,6,FALSE)="","",VLOOKUP($B412,'20230120'!$A$3:$G$838,6,FALSE))</f>
        <v>1.4</v>
      </c>
      <c r="R412">
        <f>IF(VLOOKUP($B412,'20230120'!$A$3:$G$838,7,FALSE)="","",VLOOKUP($B412,'20230120'!$A$3:$G$838,7,FALSE))</f>
        <v>-2.7</v>
      </c>
    </row>
    <row r="413" spans="1:18">
      <c r="A413" s="10">
        <v>407</v>
      </c>
      <c r="B413" s="11">
        <v>627</v>
      </c>
      <c r="C413" t="s">
        <v>1134</v>
      </c>
      <c r="D413" s="12" t="s">
        <v>1135</v>
      </c>
      <c r="E413" s="12" t="s">
        <v>2193</v>
      </c>
      <c r="F413" s="11">
        <v>4</v>
      </c>
      <c r="G413" t="str">
        <f t="shared" si="26"/>
        <v>広島県　</v>
      </c>
      <c r="H413" s="1">
        <f>VLOOKUP(M413,評価協作成!$D$3:$F$838,2,FALSE)</f>
        <v>1.4</v>
      </c>
      <c r="I413" s="1">
        <f>VLOOKUP(M413,評価協作成!$D$3:$F$838,3,FALSE)</f>
        <v>-2.8</v>
      </c>
      <c r="M413" s="1" t="str">
        <f t="shared" si="27"/>
        <v>広島県　世羅</v>
      </c>
      <c r="O413" s="1">
        <f t="shared" si="24"/>
        <v>0</v>
      </c>
      <c r="P413" s="1">
        <f t="shared" si="25"/>
        <v>0</v>
      </c>
      <c r="Q413">
        <f>IF(VLOOKUP($B413,'20230120'!$A$3:$G$838,6,FALSE)="","",VLOOKUP($B413,'20230120'!$A$3:$G$838,6,FALSE))</f>
        <v>1.4</v>
      </c>
      <c r="R413">
        <f>IF(VLOOKUP($B413,'20230120'!$A$3:$G$838,7,FALSE)="","",VLOOKUP($B413,'20230120'!$A$3:$G$838,7,FALSE))</f>
        <v>-2.8</v>
      </c>
    </row>
    <row r="414" spans="1:18">
      <c r="A414" s="10">
        <v>408</v>
      </c>
      <c r="B414" s="11">
        <v>508</v>
      </c>
      <c r="C414" t="s">
        <v>390</v>
      </c>
      <c r="D414" s="12" t="s">
        <v>391</v>
      </c>
      <c r="E414" s="15" t="s">
        <v>2082</v>
      </c>
      <c r="F414" s="11">
        <v>5</v>
      </c>
      <c r="G414" t="str">
        <f t="shared" si="26"/>
        <v>新潟県　</v>
      </c>
      <c r="H414" s="1">
        <f>VLOOKUP(M414,評価協作成!$D$3:$F$838,2,FALSE)</f>
        <v>2.5</v>
      </c>
      <c r="I414" s="1">
        <f>VLOOKUP(M414,評価協作成!$D$3:$F$838,3,FALSE)</f>
        <v>-0.6</v>
      </c>
      <c r="M414" s="1" t="str">
        <f t="shared" si="27"/>
        <v>新潟県　大潟</v>
      </c>
      <c r="O414" s="1">
        <f t="shared" si="24"/>
        <v>0</v>
      </c>
      <c r="P414" s="1">
        <f t="shared" si="25"/>
        <v>0</v>
      </c>
      <c r="Q414">
        <f>IF(VLOOKUP($B414,'20230120'!$A$3:$G$838,6,FALSE)="","",VLOOKUP($B414,'20230120'!$A$3:$G$838,6,FALSE))</f>
        <v>2.5</v>
      </c>
      <c r="R414">
        <f>IF(VLOOKUP($B414,'20230120'!$A$3:$G$838,7,FALSE)="","",VLOOKUP($B414,'20230120'!$A$3:$G$838,7,FALSE))</f>
        <v>-0.6</v>
      </c>
    </row>
    <row r="415" spans="1:18">
      <c r="A415" s="10">
        <v>409</v>
      </c>
      <c r="B415" s="11">
        <v>491</v>
      </c>
      <c r="C415" t="s">
        <v>903</v>
      </c>
      <c r="D415" s="12" t="s">
        <v>904</v>
      </c>
      <c r="E415" s="12" t="s">
        <v>2070</v>
      </c>
      <c r="F415" s="11">
        <v>5</v>
      </c>
      <c r="G415" t="str">
        <f t="shared" si="26"/>
        <v>新潟県　</v>
      </c>
      <c r="H415" s="1">
        <f>VLOOKUP(M415,評価協作成!$D$3:$F$838,2,FALSE)</f>
        <v>3.1</v>
      </c>
      <c r="I415" s="1">
        <f>VLOOKUP(M415,評価協作成!$D$3:$F$838,3,FALSE)</f>
        <v>0.6</v>
      </c>
      <c r="M415" s="1" t="str">
        <f t="shared" si="27"/>
        <v>新潟県　粟島</v>
      </c>
      <c r="O415" s="1">
        <f t="shared" si="24"/>
        <v>0</v>
      </c>
      <c r="P415" s="1">
        <f t="shared" si="25"/>
        <v>0</v>
      </c>
      <c r="Q415">
        <f>IF(VLOOKUP($B415,'20230120'!$A$3:$G$838,6,FALSE)="","",VLOOKUP($B415,'20230120'!$A$3:$G$838,6,FALSE))</f>
        <v>3.1</v>
      </c>
      <c r="R415">
        <f>IF(VLOOKUP($B415,'20230120'!$A$3:$G$838,7,FALSE)="","",VLOOKUP($B415,'20230120'!$A$3:$G$838,7,FALSE))</f>
        <v>0.6</v>
      </c>
    </row>
    <row r="416" spans="1:18">
      <c r="A416" s="10">
        <v>410</v>
      </c>
      <c r="B416" s="11">
        <v>499</v>
      </c>
      <c r="C416" t="s">
        <v>917</v>
      </c>
      <c r="D416" s="12" t="s">
        <v>918</v>
      </c>
      <c r="E416" s="12" t="s">
        <v>2071</v>
      </c>
      <c r="F416" s="11">
        <v>5</v>
      </c>
      <c r="G416" t="str">
        <f t="shared" si="26"/>
        <v>新潟県　</v>
      </c>
      <c r="H416" s="1">
        <f>VLOOKUP(M416,評価協作成!$D$3:$F$838,2,FALSE)</f>
        <v>2.7</v>
      </c>
      <c r="I416" s="1">
        <f>VLOOKUP(M416,評価協作成!$D$3:$F$838,3,FALSE)</f>
        <v>-0.3</v>
      </c>
      <c r="M416" s="1" t="str">
        <f t="shared" si="27"/>
        <v>新潟県　羽茂</v>
      </c>
      <c r="O416" s="1">
        <f t="shared" si="24"/>
        <v>0</v>
      </c>
      <c r="P416" s="1">
        <f t="shared" si="25"/>
        <v>0</v>
      </c>
      <c r="Q416">
        <f>IF(VLOOKUP($B416,'20230120'!$A$3:$G$838,6,FALSE)="","",VLOOKUP($B416,'20230120'!$A$3:$G$838,6,FALSE))</f>
        <v>2.7</v>
      </c>
      <c r="R416">
        <f>IF(VLOOKUP($B416,'20230120'!$A$3:$G$838,7,FALSE)="","",VLOOKUP($B416,'20230120'!$A$3:$G$838,7,FALSE))</f>
        <v>-0.3</v>
      </c>
    </row>
    <row r="417" spans="1:18">
      <c r="A417" s="10">
        <v>411</v>
      </c>
      <c r="B417" s="11">
        <v>325</v>
      </c>
      <c r="C417" t="s">
        <v>623</v>
      </c>
      <c r="D417" s="12" t="s">
        <v>624</v>
      </c>
      <c r="E417" s="12" t="s">
        <v>1911</v>
      </c>
      <c r="F417" s="11">
        <v>4</v>
      </c>
      <c r="G417" t="str">
        <f t="shared" si="26"/>
        <v>栃木県　</v>
      </c>
      <c r="H417" s="1">
        <f>VLOOKUP(M417,評価協作成!$D$3:$F$838,2,FALSE)</f>
        <v>0.9</v>
      </c>
      <c r="I417" s="1">
        <f>VLOOKUP(M417,評価協作成!$D$3:$F$838,3,FALSE)</f>
        <v>-3.3</v>
      </c>
      <c r="M417" s="1" t="str">
        <f t="shared" si="27"/>
        <v>栃木県　黒磯</v>
      </c>
      <c r="O417" s="1">
        <f t="shared" si="24"/>
        <v>-9.9999999999999978E-2</v>
      </c>
      <c r="P417" s="1">
        <f t="shared" si="25"/>
        <v>0</v>
      </c>
      <c r="Q417">
        <f>IF(VLOOKUP($B417,'20230120'!$A$3:$G$838,6,FALSE)="","",VLOOKUP($B417,'20230120'!$A$3:$G$838,6,FALSE))</f>
        <v>0.8</v>
      </c>
      <c r="R417">
        <f>IF(VLOOKUP($B417,'20230120'!$A$3:$G$838,7,FALSE)="","",VLOOKUP($B417,'20230120'!$A$3:$G$838,7,FALSE))</f>
        <v>-3.3</v>
      </c>
    </row>
    <row r="418" spans="1:18">
      <c r="A418" s="10">
        <v>412</v>
      </c>
      <c r="B418" s="11">
        <v>631</v>
      </c>
      <c r="C418" t="s">
        <v>1511</v>
      </c>
      <c r="D418" s="12" t="s">
        <v>1615</v>
      </c>
      <c r="E418" s="12" t="s">
        <v>2197</v>
      </c>
      <c r="F418" s="11">
        <v>5</v>
      </c>
      <c r="G418" t="str">
        <f t="shared" si="26"/>
        <v>広島県　</v>
      </c>
      <c r="H418" s="1">
        <f>VLOOKUP(M418,評価協作成!$D$3:$F$838,2,FALSE)</f>
        <v>1.4</v>
      </c>
      <c r="I418" s="1">
        <f>VLOOKUP(M418,評価協作成!$D$3:$F$838,3,FALSE)</f>
        <v>-2.5</v>
      </c>
      <c r="M418" s="1" t="str">
        <f t="shared" si="27"/>
        <v>広島県　廿日市津田</v>
      </c>
      <c r="O418" s="1">
        <f t="shared" si="24"/>
        <v>0</v>
      </c>
      <c r="P418" s="1">
        <f t="shared" si="25"/>
        <v>0</v>
      </c>
      <c r="Q418">
        <f>IF(VLOOKUP($B418,'20230120'!$A$3:$G$838,6,FALSE)="","",VLOOKUP($B418,'20230120'!$A$3:$G$838,6,FALSE))</f>
        <v>1.4</v>
      </c>
      <c r="R418">
        <f>IF(VLOOKUP($B418,'20230120'!$A$3:$G$838,7,FALSE)="","",VLOOKUP($B418,'20230120'!$A$3:$G$838,7,FALSE))</f>
        <v>-2.5</v>
      </c>
    </row>
    <row r="419" spans="1:18">
      <c r="A419" s="10">
        <v>413</v>
      </c>
      <c r="B419" s="11">
        <v>468</v>
      </c>
      <c r="C419" t="s">
        <v>507</v>
      </c>
      <c r="D419" s="12" t="s">
        <v>862</v>
      </c>
      <c r="E419" s="12" t="s">
        <v>2047</v>
      </c>
      <c r="F419" s="11">
        <v>4</v>
      </c>
      <c r="G419" t="str">
        <f t="shared" si="26"/>
        <v>岐阜県　</v>
      </c>
      <c r="H419" s="1">
        <f>VLOOKUP(M419,評価協作成!$D$3:$F$838,2,FALSE)</f>
        <v>1.6</v>
      </c>
      <c r="I419" s="1">
        <f>VLOOKUP(M419,評価協作成!$D$3:$F$838,3,FALSE)</f>
        <v>-2.2000000000000002</v>
      </c>
      <c r="M419" s="1" t="str">
        <f t="shared" si="27"/>
        <v>岐阜県　金山</v>
      </c>
      <c r="O419" s="1">
        <f t="shared" si="24"/>
        <v>0</v>
      </c>
      <c r="P419" s="1">
        <f t="shared" si="25"/>
        <v>0</v>
      </c>
      <c r="Q419">
        <f>IF(VLOOKUP($B419,'20230120'!$A$3:$G$838,6,FALSE)="","",VLOOKUP($B419,'20230120'!$A$3:$G$838,6,FALSE))</f>
        <v>1.6</v>
      </c>
      <c r="R419">
        <f>IF(VLOOKUP($B419,'20230120'!$A$3:$G$838,7,FALSE)="","",VLOOKUP($B419,'20230120'!$A$3:$G$838,7,FALSE))</f>
        <v>-2.2000000000000002</v>
      </c>
    </row>
    <row r="420" spans="1:18">
      <c r="A420" s="10">
        <v>414</v>
      </c>
      <c r="B420" s="11">
        <v>625</v>
      </c>
      <c r="C420" t="s">
        <v>1132</v>
      </c>
      <c r="D420" s="12" t="s">
        <v>1133</v>
      </c>
      <c r="E420" s="12" t="s">
        <v>2192</v>
      </c>
      <c r="F420" s="11">
        <v>4</v>
      </c>
      <c r="G420" t="str">
        <f t="shared" si="26"/>
        <v>広島県　</v>
      </c>
      <c r="H420" s="1">
        <f>VLOOKUP(M420,評価協作成!$D$3:$F$838,2,FALSE)</f>
        <v>1.9</v>
      </c>
      <c r="I420" s="1">
        <f>VLOOKUP(M420,評価協作成!$D$3:$F$838,3,FALSE)</f>
        <v>-0.7</v>
      </c>
      <c r="M420" s="1" t="str">
        <f t="shared" si="27"/>
        <v>広島県　加計</v>
      </c>
      <c r="O420" s="1">
        <f t="shared" si="24"/>
        <v>0.10000000000000009</v>
      </c>
      <c r="P420" s="1">
        <f t="shared" si="25"/>
        <v>0</v>
      </c>
      <c r="Q420">
        <f>IF(VLOOKUP($B420,'20230120'!$A$3:$G$838,6,FALSE)="","",VLOOKUP($B420,'20230120'!$A$3:$G$838,6,FALSE))</f>
        <v>2</v>
      </c>
      <c r="R420">
        <f>IF(VLOOKUP($B420,'20230120'!$A$3:$G$838,7,FALSE)="","",VLOOKUP($B420,'20230120'!$A$3:$G$838,7,FALSE))</f>
        <v>-0.7</v>
      </c>
    </row>
    <row r="421" spans="1:18">
      <c r="A421" s="10">
        <v>415</v>
      </c>
      <c r="B421" s="11">
        <v>530</v>
      </c>
      <c r="C421" t="s">
        <v>971</v>
      </c>
      <c r="D421" s="12" t="s">
        <v>972</v>
      </c>
      <c r="E421" s="12" t="s">
        <v>2102</v>
      </c>
      <c r="F421" s="11">
        <v>5</v>
      </c>
      <c r="G421" t="str">
        <f t="shared" si="26"/>
        <v>石川県　</v>
      </c>
      <c r="H421" s="1">
        <f>VLOOKUP(M421,評価協作成!$D$3:$F$838,2,FALSE)</f>
        <v>2.6</v>
      </c>
      <c r="I421" s="1">
        <f>VLOOKUP(M421,評価協作成!$D$3:$F$838,3,FALSE)</f>
        <v>-0.5</v>
      </c>
      <c r="M421" s="1" t="str">
        <f t="shared" si="27"/>
        <v>石川県　七尾</v>
      </c>
      <c r="O421" s="1">
        <f t="shared" si="24"/>
        <v>0</v>
      </c>
      <c r="P421" s="1">
        <f t="shared" si="25"/>
        <v>0</v>
      </c>
      <c r="Q421">
        <f>IF(VLOOKUP($B421,'20230120'!$A$3:$G$838,6,FALSE)="","",VLOOKUP($B421,'20230120'!$A$3:$G$838,6,FALSE))</f>
        <v>2.6</v>
      </c>
      <c r="R421">
        <f>IF(VLOOKUP($B421,'20230120'!$A$3:$G$838,7,FALSE)="","",VLOOKUP($B421,'20230120'!$A$3:$G$838,7,FALSE))</f>
        <v>-0.5</v>
      </c>
    </row>
    <row r="422" spans="1:18">
      <c r="A422" s="10">
        <v>416</v>
      </c>
      <c r="B422" s="11">
        <v>251</v>
      </c>
      <c r="C422" t="s">
        <v>493</v>
      </c>
      <c r="D422" s="12" t="s">
        <v>494</v>
      </c>
      <c r="E422" s="12" t="s">
        <v>1844</v>
      </c>
      <c r="F422" s="11">
        <v>4</v>
      </c>
      <c r="G422" t="str">
        <f t="shared" si="26"/>
        <v>宮城県　</v>
      </c>
      <c r="H422" s="1">
        <f>VLOOKUP(M422,評価協作成!$D$3:$F$838,2,FALSE)</f>
        <v>1</v>
      </c>
      <c r="I422" s="1">
        <f>VLOOKUP(M422,評価協作成!$D$3:$F$838,3,FALSE)</f>
        <v>-2.2999999999999998</v>
      </c>
      <c r="M422" s="1" t="str">
        <f t="shared" si="27"/>
        <v>宮城県　石巻</v>
      </c>
      <c r="O422" s="1">
        <f t="shared" si="24"/>
        <v>0</v>
      </c>
      <c r="P422" s="1">
        <f t="shared" si="25"/>
        <v>0</v>
      </c>
      <c r="Q422">
        <f>IF(VLOOKUP($B422,'20230120'!$A$3:$G$838,6,FALSE)="","",VLOOKUP($B422,'20230120'!$A$3:$G$838,6,FALSE))</f>
        <v>1</v>
      </c>
      <c r="R422">
        <f>IF(VLOOKUP($B422,'20230120'!$A$3:$G$838,7,FALSE)="","",VLOOKUP($B422,'20230120'!$A$3:$G$838,7,FALSE))</f>
        <v>-2.2999999999999998</v>
      </c>
    </row>
    <row r="423" spans="1:18">
      <c r="A423" s="10">
        <v>417</v>
      </c>
      <c r="B423" s="11">
        <v>573</v>
      </c>
      <c r="C423" t="s">
        <v>1035</v>
      </c>
      <c r="D423" s="12" t="s">
        <v>1036</v>
      </c>
      <c r="E423" s="15" t="s">
        <v>2142</v>
      </c>
      <c r="F423" s="11">
        <v>5</v>
      </c>
      <c r="G423" t="str">
        <f t="shared" si="26"/>
        <v>兵庫県　</v>
      </c>
      <c r="H423" s="1">
        <f>VLOOKUP(M423,評価協作成!$D$3:$F$838,2,FALSE)</f>
        <v>2.2000000000000002</v>
      </c>
      <c r="I423" s="1">
        <f>VLOOKUP(M423,評価協作成!$D$3:$F$838,3,FALSE)</f>
        <v>-0.8</v>
      </c>
      <c r="M423" s="1" t="str">
        <f t="shared" si="27"/>
        <v>兵庫県　生野</v>
      </c>
      <c r="O423" s="1">
        <f t="shared" si="24"/>
        <v>0</v>
      </c>
      <c r="P423" s="1">
        <f t="shared" si="25"/>
        <v>0</v>
      </c>
      <c r="Q423">
        <f>IF(VLOOKUP($B423,'20230120'!$A$3:$G$838,6,FALSE)="","",VLOOKUP($B423,'20230120'!$A$3:$G$838,6,FALSE))</f>
        <v>2.2000000000000002</v>
      </c>
      <c r="R423">
        <f>IF(VLOOKUP($B423,'20230120'!$A$3:$G$838,7,FALSE)="","",VLOOKUP($B423,'20230120'!$A$3:$G$838,7,FALSE))</f>
        <v>-0.8</v>
      </c>
    </row>
    <row r="424" spans="1:18">
      <c r="A424" s="10">
        <v>418</v>
      </c>
      <c r="B424" s="11">
        <v>523</v>
      </c>
      <c r="C424" t="s">
        <v>961</v>
      </c>
      <c r="D424" s="12" t="s">
        <v>962</v>
      </c>
      <c r="E424" s="12" t="s">
        <v>2095</v>
      </c>
      <c r="F424" s="11">
        <v>5</v>
      </c>
      <c r="G424" t="str">
        <f t="shared" si="26"/>
        <v>富山県　</v>
      </c>
      <c r="H424" s="1">
        <f>VLOOKUP(M424,評価協作成!$D$3:$F$838,2,FALSE)</f>
        <v>2</v>
      </c>
      <c r="I424" s="1">
        <f>VLOOKUP(M424,評価協作成!$D$3:$F$838,3,FALSE)</f>
        <v>-0.6</v>
      </c>
      <c r="M424" s="1" t="str">
        <f t="shared" si="27"/>
        <v>富山県　砺波</v>
      </c>
      <c r="O424" s="1">
        <f t="shared" si="24"/>
        <v>0</v>
      </c>
      <c r="P424" s="1">
        <f t="shared" si="25"/>
        <v>0</v>
      </c>
      <c r="Q424">
        <f>IF(VLOOKUP($B424,'20230120'!$A$3:$G$838,6,FALSE)="","",VLOOKUP($B424,'20230120'!$A$3:$G$838,6,FALSE))</f>
        <v>2</v>
      </c>
      <c r="R424">
        <f>IF(VLOOKUP($B424,'20230120'!$A$3:$G$838,7,FALSE)="","",VLOOKUP($B424,'20230120'!$A$3:$G$838,7,FALSE))</f>
        <v>-0.6</v>
      </c>
    </row>
    <row r="425" spans="1:18">
      <c r="A425" s="10">
        <v>419</v>
      </c>
      <c r="B425" s="11">
        <v>428</v>
      </c>
      <c r="C425" t="s">
        <v>795</v>
      </c>
      <c r="D425" s="12" t="s">
        <v>796</v>
      </c>
      <c r="E425" s="12" t="s">
        <v>2010</v>
      </c>
      <c r="F425" s="11">
        <v>7</v>
      </c>
      <c r="G425" t="str">
        <f t="shared" si="26"/>
        <v>静岡県　</v>
      </c>
      <c r="H425" s="1">
        <f>VLOOKUP(M425,評価協作成!$D$3:$F$838,2,FALSE)</f>
        <v>1.3</v>
      </c>
      <c r="I425" s="1">
        <f>VLOOKUP(M425,評価協作成!$D$3:$F$838,3,FALSE)</f>
        <v>-2.6</v>
      </c>
      <c r="M425" s="1" t="str">
        <f t="shared" si="27"/>
        <v>静岡県　井川</v>
      </c>
      <c r="O425" s="1">
        <f t="shared" si="24"/>
        <v>0</v>
      </c>
      <c r="P425" s="1">
        <f t="shared" si="25"/>
        <v>0</v>
      </c>
      <c r="Q425">
        <f>IF(VLOOKUP($B425,'20230120'!$A$3:$G$838,6,FALSE)="","",VLOOKUP($B425,'20230120'!$A$3:$G$838,6,FALSE))</f>
        <v>1.3</v>
      </c>
      <c r="R425">
        <f>IF(VLOOKUP($B425,'20230120'!$A$3:$G$838,7,FALSE)="","",VLOOKUP($B425,'20230120'!$A$3:$G$838,7,FALSE))</f>
        <v>-2.6</v>
      </c>
    </row>
    <row r="426" spans="1:18">
      <c r="A426" s="10">
        <v>420</v>
      </c>
      <c r="B426" s="11">
        <v>608</v>
      </c>
      <c r="C426" t="s">
        <v>1508</v>
      </c>
      <c r="D426" s="12" t="s">
        <v>1612</v>
      </c>
      <c r="E426" s="15" t="s">
        <v>2177</v>
      </c>
      <c r="F426" s="11">
        <v>5</v>
      </c>
      <c r="G426" t="str">
        <f t="shared" si="26"/>
        <v>岡山県　</v>
      </c>
      <c r="H426" s="1">
        <f>VLOOKUP(M426,評価協作成!$D$3:$F$838,2,FALSE)</f>
        <v>1.6</v>
      </c>
      <c r="I426" s="1">
        <f>VLOOKUP(M426,評価協作成!$D$3:$F$838,3,FALSE)</f>
        <v>-1.9</v>
      </c>
      <c r="M426" s="1" t="str">
        <f t="shared" si="27"/>
        <v>岡山県　今岡</v>
      </c>
      <c r="O426" s="1">
        <f t="shared" si="24"/>
        <v>0</v>
      </c>
      <c r="P426" s="1">
        <f t="shared" si="25"/>
        <v>0</v>
      </c>
      <c r="Q426">
        <f>IF(VLOOKUP($B426,'20230120'!$A$3:$G$838,6,FALSE)="","",VLOOKUP($B426,'20230120'!$A$3:$G$838,6,FALSE))</f>
        <v>1.6</v>
      </c>
      <c r="R426">
        <f>IF(VLOOKUP($B426,'20230120'!$A$3:$G$838,7,FALSE)="","",VLOOKUP($B426,'20230120'!$A$3:$G$838,7,FALSE))</f>
        <v>-1.9</v>
      </c>
    </row>
    <row r="427" spans="1:18">
      <c r="A427" s="10">
        <v>421</v>
      </c>
      <c r="B427" s="11">
        <v>647</v>
      </c>
      <c r="C427" t="s">
        <v>1163</v>
      </c>
      <c r="D427" s="12" t="s">
        <v>1164</v>
      </c>
      <c r="E427" s="12" t="s">
        <v>2213</v>
      </c>
      <c r="F427" s="11">
        <v>5</v>
      </c>
      <c r="G427" t="str">
        <f t="shared" si="26"/>
        <v>島根県　</v>
      </c>
      <c r="H427" s="1">
        <f>VLOOKUP(M427,評価協作成!$D$3:$F$838,2,FALSE)</f>
        <v>2.4</v>
      </c>
      <c r="I427" s="1">
        <f>VLOOKUP(M427,評価協作成!$D$3:$F$838,3,FALSE)</f>
        <v>-0.3</v>
      </c>
      <c r="M427" s="1" t="str">
        <f t="shared" si="27"/>
        <v>島根県　川本</v>
      </c>
      <c r="O427" s="1">
        <f t="shared" si="24"/>
        <v>0</v>
      </c>
      <c r="P427" s="1">
        <f t="shared" si="25"/>
        <v>0</v>
      </c>
      <c r="Q427">
        <f>IF(VLOOKUP($B427,'20230120'!$A$3:$G$838,6,FALSE)="","",VLOOKUP($B427,'20230120'!$A$3:$G$838,6,FALSE))</f>
        <v>2.4</v>
      </c>
      <c r="R427">
        <f>IF(VLOOKUP($B427,'20230120'!$A$3:$G$838,7,FALSE)="","",VLOOKUP($B427,'20230120'!$A$3:$G$838,7,FALSE))</f>
        <v>-0.3</v>
      </c>
    </row>
    <row r="428" spans="1:18">
      <c r="A428" s="10">
        <v>422</v>
      </c>
      <c r="B428" s="11">
        <v>310</v>
      </c>
      <c r="C428" t="s">
        <v>593</v>
      </c>
      <c r="D428" s="12" t="s">
        <v>594</v>
      </c>
      <c r="E428" s="12" t="s">
        <v>1897</v>
      </c>
      <c r="F428" s="11">
        <v>4</v>
      </c>
      <c r="G428" t="str">
        <f t="shared" si="26"/>
        <v>茨城県　</v>
      </c>
      <c r="H428" s="1">
        <f>VLOOKUP(M428,評価協作成!$D$3:$F$838,2,FALSE)</f>
        <v>0.6</v>
      </c>
      <c r="I428" s="1">
        <f>VLOOKUP(M428,評価協作成!$D$3:$F$838,3,FALSE)</f>
        <v>-5.0999999999999996</v>
      </c>
      <c r="M428" s="1" t="str">
        <f t="shared" si="27"/>
        <v>茨城県　大子</v>
      </c>
      <c r="O428" s="1">
        <f t="shared" si="24"/>
        <v>0</v>
      </c>
      <c r="P428" s="1">
        <f t="shared" si="25"/>
        <v>0</v>
      </c>
      <c r="Q428">
        <f>IF(VLOOKUP($B428,'20230120'!$A$3:$G$838,6,FALSE)="","",VLOOKUP($B428,'20230120'!$A$3:$G$838,6,FALSE))</f>
        <v>0.6</v>
      </c>
      <c r="R428">
        <f>IF(VLOOKUP($B428,'20230120'!$A$3:$G$838,7,FALSE)="","",VLOOKUP($B428,'20230120'!$A$3:$G$838,7,FALSE))</f>
        <v>-5.0999999999999996</v>
      </c>
    </row>
    <row r="429" spans="1:18">
      <c r="A429" s="10">
        <v>423</v>
      </c>
      <c r="B429" s="11">
        <v>785</v>
      </c>
      <c r="C429" t="s">
        <v>1401</v>
      </c>
      <c r="D429" s="12" t="s">
        <v>1402</v>
      </c>
      <c r="E429" s="12" t="s">
        <v>2344</v>
      </c>
      <c r="F429" s="11">
        <v>5</v>
      </c>
      <c r="G429" t="str">
        <f t="shared" si="26"/>
        <v>宮崎県　</v>
      </c>
      <c r="H429" s="1">
        <f>VLOOKUP(M429,評価協作成!$D$3:$F$838,2,FALSE)</f>
        <v>1.9</v>
      </c>
      <c r="I429" s="1">
        <f>VLOOKUP(M429,評価協作成!$D$3:$F$838,3,FALSE)</f>
        <v>-1.9</v>
      </c>
      <c r="M429" s="1" t="str">
        <f t="shared" si="27"/>
        <v>宮崎県　鞍岡</v>
      </c>
      <c r="O429" s="1">
        <f t="shared" si="24"/>
        <v>0</v>
      </c>
      <c r="P429" s="1">
        <f t="shared" si="25"/>
        <v>0</v>
      </c>
      <c r="Q429">
        <f>IF(VLOOKUP($B429,'20230120'!$A$3:$G$838,6,FALSE)="","",VLOOKUP($B429,'20230120'!$A$3:$G$838,6,FALSE))</f>
        <v>1.9</v>
      </c>
      <c r="R429">
        <f>IF(VLOOKUP($B429,'20230120'!$A$3:$G$838,7,FALSE)="","",VLOOKUP($B429,'20230120'!$A$3:$G$838,7,FALSE))</f>
        <v>-1.9</v>
      </c>
    </row>
    <row r="430" spans="1:18">
      <c r="A430" s="10">
        <v>424</v>
      </c>
      <c r="B430" s="11">
        <v>553</v>
      </c>
      <c r="C430" t="s">
        <v>1001</v>
      </c>
      <c r="D430" s="12" t="s">
        <v>1002</v>
      </c>
      <c r="E430" s="15" t="s">
        <v>2123</v>
      </c>
      <c r="F430" s="11">
        <v>5</v>
      </c>
      <c r="G430" t="str">
        <f t="shared" si="26"/>
        <v>滋賀県　</v>
      </c>
      <c r="H430" s="1">
        <f>VLOOKUP(M430,評価協作成!$D$3:$F$838,2,FALSE)</f>
        <v>1.7</v>
      </c>
      <c r="I430" s="1">
        <f>VLOOKUP(M430,評価協作成!$D$3:$F$838,3,FALSE)</f>
        <v>-1.3</v>
      </c>
      <c r="M430" s="1" t="str">
        <f t="shared" si="27"/>
        <v>滋賀県　土山</v>
      </c>
      <c r="O430" s="1">
        <f t="shared" si="24"/>
        <v>0</v>
      </c>
      <c r="P430" s="1">
        <f t="shared" si="25"/>
        <v>0</v>
      </c>
      <c r="Q430">
        <f>IF(VLOOKUP($B430,'20230120'!$A$3:$G$838,6,FALSE)="","",VLOOKUP($B430,'20230120'!$A$3:$G$838,6,FALSE))</f>
        <v>1.7</v>
      </c>
      <c r="R430">
        <f>IF(VLOOKUP($B430,'20230120'!$A$3:$G$838,7,FALSE)="","",VLOOKUP($B430,'20230120'!$A$3:$G$838,7,FALSE))</f>
        <v>-1.3</v>
      </c>
    </row>
    <row r="431" spans="1:18">
      <c r="A431" s="10">
        <v>425</v>
      </c>
      <c r="B431" s="11">
        <v>607</v>
      </c>
      <c r="C431" t="s">
        <v>1098</v>
      </c>
      <c r="D431" s="12" t="s">
        <v>1099</v>
      </c>
      <c r="E431" s="12" t="s">
        <v>2176</v>
      </c>
      <c r="F431" s="11">
        <v>5</v>
      </c>
      <c r="G431" t="str">
        <f t="shared" si="26"/>
        <v>岡山県　</v>
      </c>
      <c r="H431" s="1">
        <f>VLOOKUP(M431,評価協作成!$D$3:$F$838,2,FALSE)</f>
        <v>1.9</v>
      </c>
      <c r="I431" s="1">
        <f>VLOOKUP(M431,評価協作成!$D$3:$F$838,3,FALSE)</f>
        <v>1.8</v>
      </c>
      <c r="M431" s="1" t="str">
        <f t="shared" si="27"/>
        <v>岡山県　奈義</v>
      </c>
      <c r="O431" s="1">
        <f t="shared" si="24"/>
        <v>0</v>
      </c>
      <c r="P431" s="1">
        <f t="shared" si="25"/>
        <v>-3.6</v>
      </c>
      <c r="Q431">
        <f>IF(VLOOKUP($B431,'20230120'!$A$3:$G$838,6,FALSE)="","",VLOOKUP($B431,'20230120'!$A$3:$G$838,6,FALSE))</f>
        <v>1.9</v>
      </c>
      <c r="R431">
        <f>IF(VLOOKUP($B431,'20230120'!$A$3:$G$838,7,FALSE)="","",VLOOKUP($B431,'20230120'!$A$3:$G$838,7,FALSE))</f>
        <v>-1.8</v>
      </c>
    </row>
    <row r="432" spans="1:18">
      <c r="A432" s="10">
        <v>426</v>
      </c>
      <c r="B432" s="11">
        <v>590</v>
      </c>
      <c r="C432" t="s">
        <v>1069</v>
      </c>
      <c r="D432" s="12" t="s">
        <v>1070</v>
      </c>
      <c r="E432" s="15" t="s">
        <v>2159</v>
      </c>
      <c r="F432" s="11">
        <v>5</v>
      </c>
      <c r="G432" t="str">
        <f t="shared" si="26"/>
        <v>奈良県　</v>
      </c>
      <c r="H432" s="1">
        <f>VLOOKUP(M432,評価協作成!$D$3:$F$838,2,FALSE)</f>
        <v>2.4</v>
      </c>
      <c r="I432" s="1">
        <f>VLOOKUP(M432,評価協作成!$D$3:$F$838,3,FALSE)</f>
        <v>-1.8</v>
      </c>
      <c r="M432" s="1" t="str">
        <f t="shared" si="27"/>
        <v>奈良県　大宇陀</v>
      </c>
      <c r="O432" s="1">
        <f t="shared" si="24"/>
        <v>0</v>
      </c>
      <c r="P432" s="1">
        <f t="shared" si="25"/>
        <v>0</v>
      </c>
      <c r="Q432">
        <f>IF(VLOOKUP($B432,'20230120'!$A$3:$G$838,6,FALSE)="","",VLOOKUP($B432,'20230120'!$A$3:$G$838,6,FALSE))</f>
        <v>2.4</v>
      </c>
      <c r="R432">
        <f>IF(VLOOKUP($B432,'20230120'!$A$3:$G$838,7,FALSE)="","",VLOOKUP($B432,'20230120'!$A$3:$G$838,7,FALSE))</f>
        <v>-1.8</v>
      </c>
    </row>
    <row r="433" spans="1:18">
      <c r="A433" s="10">
        <v>427</v>
      </c>
      <c r="B433" s="11">
        <v>621</v>
      </c>
      <c r="C433" t="s">
        <v>1124</v>
      </c>
      <c r="D433" s="12" t="s">
        <v>1125</v>
      </c>
      <c r="E433" s="12" t="s">
        <v>2188</v>
      </c>
      <c r="F433" s="11">
        <v>5</v>
      </c>
      <c r="G433" t="str">
        <f t="shared" si="26"/>
        <v>広島県　</v>
      </c>
      <c r="H433" s="1">
        <f>VLOOKUP(M433,評価協作成!$D$3:$F$838,2,FALSE)</f>
        <v>2.1</v>
      </c>
      <c r="I433" s="1">
        <f>VLOOKUP(M433,評価協作成!$D$3:$F$838,3,FALSE)</f>
        <v>-0.7</v>
      </c>
      <c r="M433" s="1" t="str">
        <f t="shared" si="27"/>
        <v>広島県　三次</v>
      </c>
      <c r="O433" s="1">
        <f t="shared" si="24"/>
        <v>0</v>
      </c>
      <c r="P433" s="1">
        <f t="shared" si="25"/>
        <v>0</v>
      </c>
      <c r="Q433">
        <f>IF(VLOOKUP($B433,'20230120'!$A$3:$G$838,6,FALSE)="","",VLOOKUP($B433,'20230120'!$A$3:$G$838,6,FALSE))</f>
        <v>2.1</v>
      </c>
      <c r="R433">
        <f>IF(VLOOKUP($B433,'20230120'!$A$3:$G$838,7,FALSE)="","",VLOOKUP($B433,'20230120'!$A$3:$G$838,7,FALSE))</f>
        <v>-0.7</v>
      </c>
    </row>
    <row r="434" spans="1:18">
      <c r="A434" s="10">
        <v>428</v>
      </c>
      <c r="B434" s="11">
        <v>473</v>
      </c>
      <c r="C434" t="s">
        <v>871</v>
      </c>
      <c r="D434" s="12" t="s">
        <v>872</v>
      </c>
      <c r="E434" s="12" t="s">
        <v>2052</v>
      </c>
      <c r="F434" s="11">
        <v>5</v>
      </c>
      <c r="G434" t="str">
        <f t="shared" si="26"/>
        <v>岐阜県　</v>
      </c>
      <c r="H434" s="1">
        <f>VLOOKUP(M434,評価協作成!$D$3:$F$838,2,FALSE)</f>
        <v>1</v>
      </c>
      <c r="I434" s="1">
        <f>VLOOKUP(M434,評価協作成!$D$3:$F$838,3,FALSE)</f>
        <v>-3</v>
      </c>
      <c r="M434" s="1" t="str">
        <f t="shared" si="27"/>
        <v>岐阜県　恵那</v>
      </c>
      <c r="O434" s="1">
        <f t="shared" si="24"/>
        <v>0</v>
      </c>
      <c r="P434" s="1">
        <f t="shared" si="25"/>
        <v>0</v>
      </c>
      <c r="Q434">
        <f>IF(VLOOKUP($B434,'20230120'!$A$3:$G$838,6,FALSE)="","",VLOOKUP($B434,'20230120'!$A$3:$G$838,6,FALSE))</f>
        <v>1</v>
      </c>
      <c r="R434">
        <f>IF(VLOOKUP($B434,'20230120'!$A$3:$G$838,7,FALSE)="","",VLOOKUP($B434,'20230120'!$A$3:$G$838,7,FALSE))</f>
        <v>-3</v>
      </c>
    </row>
    <row r="435" spans="1:18">
      <c r="A435" s="10">
        <v>429</v>
      </c>
      <c r="B435" s="11">
        <v>358</v>
      </c>
      <c r="C435" t="s">
        <v>676</v>
      </c>
      <c r="D435" s="12" t="s">
        <v>677</v>
      </c>
      <c r="E435" s="12" t="s">
        <v>1944</v>
      </c>
      <c r="F435" s="11">
        <v>4</v>
      </c>
      <c r="G435" t="str">
        <f t="shared" si="26"/>
        <v>東京都　</v>
      </c>
      <c r="H435" s="1">
        <f>VLOOKUP(M435,評価協作成!$D$3:$F$838,2,FALSE)</f>
        <v>1.4</v>
      </c>
      <c r="I435" s="1">
        <f>VLOOKUP(M435,評価協作成!$D$3:$F$838,3,FALSE)</f>
        <v>-2.2000000000000002</v>
      </c>
      <c r="M435" s="1" t="str">
        <f t="shared" si="27"/>
        <v>東京都　小河内</v>
      </c>
      <c r="O435" s="1">
        <f t="shared" si="24"/>
        <v>0</v>
      </c>
      <c r="P435" s="1">
        <f t="shared" si="25"/>
        <v>0</v>
      </c>
      <c r="Q435">
        <f>IF(VLOOKUP($B435,'20230120'!$A$3:$G$838,6,FALSE)="","",VLOOKUP($B435,'20230120'!$A$3:$G$838,6,FALSE))</f>
        <v>1.4</v>
      </c>
      <c r="R435">
        <f>IF(VLOOKUP($B435,'20230120'!$A$3:$G$838,7,FALSE)="","",VLOOKUP($B435,'20230120'!$A$3:$G$838,7,FALSE))</f>
        <v>-2.2000000000000002</v>
      </c>
    </row>
    <row r="436" spans="1:18">
      <c r="A436" s="10">
        <v>430</v>
      </c>
      <c r="B436" s="11">
        <v>330</v>
      </c>
      <c r="C436" t="s">
        <v>625</v>
      </c>
      <c r="D436" s="12" t="s">
        <v>626</v>
      </c>
      <c r="E436" s="12" t="s">
        <v>1916</v>
      </c>
      <c r="F436" s="11">
        <v>4</v>
      </c>
      <c r="G436" t="str">
        <f t="shared" si="26"/>
        <v>栃木県　</v>
      </c>
      <c r="H436" s="1">
        <f>VLOOKUP(M436,評価協作成!$D$3:$F$838,2,FALSE)</f>
        <v>1.1000000000000001</v>
      </c>
      <c r="I436" s="1">
        <f>VLOOKUP(M436,評価協作成!$D$3:$F$838,3,FALSE)</f>
        <v>-3.8</v>
      </c>
      <c r="M436" s="1" t="str">
        <f t="shared" si="27"/>
        <v>栃木県　塩谷</v>
      </c>
      <c r="O436" s="1">
        <f t="shared" si="24"/>
        <v>0</v>
      </c>
      <c r="P436" s="1">
        <f t="shared" si="25"/>
        <v>0</v>
      </c>
      <c r="Q436">
        <f>IF(VLOOKUP($B436,'20230120'!$A$3:$G$838,6,FALSE)="","",VLOOKUP($B436,'20230120'!$A$3:$G$838,6,FALSE))</f>
        <v>1.1000000000000001</v>
      </c>
      <c r="R436">
        <f>IF(VLOOKUP($B436,'20230120'!$A$3:$G$838,7,FALSE)="","",VLOOKUP($B436,'20230120'!$A$3:$G$838,7,FALSE))</f>
        <v>-3.8</v>
      </c>
    </row>
    <row r="437" spans="1:18">
      <c r="A437" s="10">
        <v>431</v>
      </c>
      <c r="B437" s="11">
        <v>510</v>
      </c>
      <c r="C437" t="s">
        <v>937</v>
      </c>
      <c r="D437" s="12" t="s">
        <v>938</v>
      </c>
      <c r="E437" s="12" t="s">
        <v>2083</v>
      </c>
      <c r="F437" s="11">
        <v>5</v>
      </c>
      <c r="G437" t="str">
        <f t="shared" si="26"/>
        <v>新潟県　</v>
      </c>
      <c r="H437" s="1">
        <f>VLOOKUP(M437,評価協作成!$D$3:$F$838,2,FALSE)</f>
        <v>2.4</v>
      </c>
      <c r="I437" s="1">
        <f>VLOOKUP(M437,評価協作成!$D$3:$F$838,3,FALSE)</f>
        <v>-0.2</v>
      </c>
      <c r="M437" s="1" t="str">
        <f t="shared" si="27"/>
        <v>新潟県　高田</v>
      </c>
      <c r="O437" s="1">
        <f t="shared" si="24"/>
        <v>0</v>
      </c>
      <c r="P437" s="1">
        <f t="shared" si="25"/>
        <v>0</v>
      </c>
      <c r="Q437">
        <f>IF(VLOOKUP($B437,'20230120'!$A$3:$G$838,6,FALSE)="","",VLOOKUP($B437,'20230120'!$A$3:$G$838,6,FALSE))</f>
        <v>2.4</v>
      </c>
      <c r="R437">
        <f>IF(VLOOKUP($B437,'20230120'!$A$3:$G$838,7,FALSE)="","",VLOOKUP($B437,'20230120'!$A$3:$G$838,7,FALSE))</f>
        <v>-0.2</v>
      </c>
    </row>
    <row r="438" spans="1:18">
      <c r="A438" s="10">
        <v>432</v>
      </c>
      <c r="B438" s="11">
        <v>347</v>
      </c>
      <c r="C438" t="s">
        <v>658</v>
      </c>
      <c r="D438" s="12" t="s">
        <v>659</v>
      </c>
      <c r="E438" s="12" t="s">
        <v>1933</v>
      </c>
      <c r="F438" s="11">
        <v>5</v>
      </c>
      <c r="G438" t="str">
        <f t="shared" si="26"/>
        <v>群馬県　</v>
      </c>
      <c r="H438" s="1">
        <f>VLOOKUP(M438,評価協作成!$D$3:$F$838,2,FALSE)</f>
        <v>0.8</v>
      </c>
      <c r="I438" s="1">
        <f>VLOOKUP(M438,評価協作成!$D$3:$F$838,3,FALSE)</f>
        <v>-3.1</v>
      </c>
      <c r="M438" s="1" t="str">
        <f t="shared" si="27"/>
        <v>群馬県　西野牧</v>
      </c>
      <c r="O438" s="1">
        <f t="shared" si="24"/>
        <v>0</v>
      </c>
      <c r="P438" s="1">
        <f t="shared" si="25"/>
        <v>0</v>
      </c>
      <c r="Q438">
        <f>IF(VLOOKUP($B438,'20230120'!$A$3:$G$838,6,FALSE)="","",VLOOKUP($B438,'20230120'!$A$3:$G$838,6,FALSE))</f>
        <v>0.8</v>
      </c>
      <c r="R438">
        <f>IF(VLOOKUP($B438,'20230120'!$A$3:$G$838,7,FALSE)="","",VLOOKUP($B438,'20230120'!$A$3:$G$838,7,FALSE))</f>
        <v>-3.1</v>
      </c>
    </row>
    <row r="439" spans="1:18">
      <c r="A439" s="10">
        <v>433</v>
      </c>
      <c r="B439" s="11">
        <v>767</v>
      </c>
      <c r="C439" t="s">
        <v>1365</v>
      </c>
      <c r="D439" s="12" t="s">
        <v>1366</v>
      </c>
      <c r="E439" s="12" t="s">
        <v>2327</v>
      </c>
      <c r="F439" s="11">
        <v>5</v>
      </c>
      <c r="G439" t="str">
        <f t="shared" si="26"/>
        <v>熊本県　</v>
      </c>
      <c r="H439" s="1">
        <f>VLOOKUP(M439,評価協作成!$D$3:$F$838,2,FALSE)</f>
        <v>1.8</v>
      </c>
      <c r="I439" s="1">
        <f>VLOOKUP(M439,評価協作成!$D$3:$F$838,3,FALSE)</f>
        <v>-2.4</v>
      </c>
      <c r="M439" s="1" t="str">
        <f t="shared" si="27"/>
        <v>熊本県　南小国</v>
      </c>
      <c r="O439" s="1">
        <f t="shared" si="24"/>
        <v>-0.10000000000000009</v>
      </c>
      <c r="P439" s="1">
        <f t="shared" si="25"/>
        <v>0</v>
      </c>
      <c r="Q439">
        <f>IF(VLOOKUP($B439,'20230120'!$A$3:$G$838,6,FALSE)="","",VLOOKUP($B439,'20230120'!$A$3:$G$838,6,FALSE))</f>
        <v>1.7</v>
      </c>
      <c r="R439">
        <f>IF(VLOOKUP($B439,'20230120'!$A$3:$G$838,7,FALSE)="","",VLOOKUP($B439,'20230120'!$A$3:$G$838,7,FALSE))</f>
        <v>-2.4</v>
      </c>
    </row>
    <row r="440" spans="1:18">
      <c r="A440" s="10">
        <v>434</v>
      </c>
      <c r="B440" s="11">
        <v>492</v>
      </c>
      <c r="C440" t="s">
        <v>1558</v>
      </c>
      <c r="D440" s="12" t="s">
        <v>1600</v>
      </c>
      <c r="E440" s="12" t="s">
        <v>2071</v>
      </c>
      <c r="F440" s="11">
        <v>5</v>
      </c>
      <c r="G440" t="str">
        <f t="shared" si="26"/>
        <v>新潟県　</v>
      </c>
      <c r="H440" s="1">
        <f>VLOOKUP(M440,評価協作成!$D$3:$F$838,2,FALSE)</f>
        <v>3.2</v>
      </c>
      <c r="I440" s="1">
        <f>VLOOKUP(M440,評価協作成!$D$3:$F$838,3,FALSE)</f>
        <v>0.9</v>
      </c>
      <c r="M440" s="1" t="str">
        <f t="shared" si="27"/>
        <v>新潟県　弾崎</v>
      </c>
      <c r="O440" s="1">
        <f t="shared" si="24"/>
        <v>0</v>
      </c>
      <c r="P440" s="1">
        <f t="shared" si="25"/>
        <v>0</v>
      </c>
      <c r="Q440">
        <f>H440</f>
        <v>3.2</v>
      </c>
      <c r="R440">
        <f>I440</f>
        <v>0.9</v>
      </c>
    </row>
    <row r="441" spans="1:18">
      <c r="A441" s="10">
        <v>435</v>
      </c>
      <c r="B441" s="11">
        <v>521</v>
      </c>
      <c r="C441" t="s">
        <v>957</v>
      </c>
      <c r="D441" s="12" t="s">
        <v>958</v>
      </c>
      <c r="E441" s="12" t="s">
        <v>2093</v>
      </c>
      <c r="F441" s="11">
        <v>5</v>
      </c>
      <c r="G441" t="str">
        <f t="shared" si="26"/>
        <v>富山県　</v>
      </c>
      <c r="H441" s="1">
        <f>VLOOKUP(M441,評価協作成!$D$3:$F$838,2,FALSE)</f>
        <v>2.7</v>
      </c>
      <c r="I441" s="1">
        <f>VLOOKUP(M441,評価協作成!$D$3:$F$838,3,FALSE)</f>
        <v>0.4</v>
      </c>
      <c r="M441" s="1" t="str">
        <f t="shared" si="27"/>
        <v>富山県　伏木</v>
      </c>
      <c r="O441" s="1">
        <f t="shared" si="24"/>
        <v>0</v>
      </c>
      <c r="P441" s="1">
        <f t="shared" si="25"/>
        <v>0</v>
      </c>
      <c r="Q441">
        <f>IF(VLOOKUP($B441,'20230120'!$A$3:$G$838,6,FALSE)="","",VLOOKUP($B441,'20230120'!$A$3:$G$838,6,FALSE))</f>
        <v>2.7</v>
      </c>
      <c r="R441">
        <f>IF(VLOOKUP($B441,'20230120'!$A$3:$G$838,7,FALSE)="","",VLOOKUP($B441,'20230120'!$A$3:$G$838,7,FALSE))</f>
        <v>0.4</v>
      </c>
    </row>
    <row r="442" spans="1:18">
      <c r="A442" s="10">
        <v>436</v>
      </c>
      <c r="B442" s="11">
        <v>528</v>
      </c>
      <c r="C442" t="s">
        <v>969</v>
      </c>
      <c r="D442" s="12" t="s">
        <v>970</v>
      </c>
      <c r="E442" s="12" t="s">
        <v>2100</v>
      </c>
      <c r="F442" s="11">
        <v>5</v>
      </c>
      <c r="G442" t="str">
        <f t="shared" si="26"/>
        <v>石川県　</v>
      </c>
      <c r="H442" s="1">
        <f>VLOOKUP(M442,評価協作成!$D$3:$F$838,2,FALSE)</f>
        <v>3</v>
      </c>
      <c r="I442" s="1">
        <f>VLOOKUP(M442,評価協作成!$D$3:$F$838,3,FALSE)</f>
        <v>-0.3</v>
      </c>
      <c r="M442" s="1" t="str">
        <f t="shared" si="27"/>
        <v>石川県　輪島</v>
      </c>
      <c r="O442" s="1">
        <f t="shared" si="24"/>
        <v>0</v>
      </c>
      <c r="P442" s="1">
        <f t="shared" si="25"/>
        <v>0</v>
      </c>
      <c r="Q442">
        <f>IF(VLOOKUP($B442,'20230120'!$A$3:$G$838,6,FALSE)="","",VLOOKUP($B442,'20230120'!$A$3:$G$838,6,FALSE))</f>
        <v>3</v>
      </c>
      <c r="R442">
        <f>IF(VLOOKUP($B442,'20230120'!$A$3:$G$838,7,FALSE)="","",VLOOKUP($B442,'20230120'!$A$3:$G$838,7,FALSE))</f>
        <v>-0.3</v>
      </c>
    </row>
    <row r="443" spans="1:18">
      <c r="A443" s="10">
        <v>437</v>
      </c>
      <c r="B443" s="11">
        <v>495</v>
      </c>
      <c r="C443" t="s">
        <v>909</v>
      </c>
      <c r="D443" s="12" t="s">
        <v>910</v>
      </c>
      <c r="E443" s="12" t="s">
        <v>2071</v>
      </c>
      <c r="F443" s="11">
        <v>5</v>
      </c>
      <c r="G443" t="str">
        <f t="shared" si="26"/>
        <v>新潟県　</v>
      </c>
      <c r="H443" s="1">
        <f>VLOOKUP(M443,評価協作成!$D$3:$F$838,2,FALSE)</f>
        <v>3.3</v>
      </c>
      <c r="I443" s="1">
        <f>VLOOKUP(M443,評価協作成!$D$3:$F$838,3,FALSE)</f>
        <v>0.6</v>
      </c>
      <c r="M443" s="1" t="str">
        <f t="shared" si="27"/>
        <v>新潟県　両津</v>
      </c>
      <c r="O443" s="1">
        <f t="shared" si="24"/>
        <v>0</v>
      </c>
      <c r="P443" s="1">
        <f t="shared" si="25"/>
        <v>0</v>
      </c>
      <c r="Q443">
        <f>IF(VLOOKUP($B443,'20230120'!$A$3:$G$838,6,FALSE)="","",VLOOKUP($B443,'20230120'!$A$3:$G$838,6,FALSE))</f>
        <v>3.3</v>
      </c>
      <c r="R443">
        <f>IF(VLOOKUP($B443,'20230120'!$A$3:$G$838,7,FALSE)="","",VLOOKUP($B443,'20230120'!$A$3:$G$838,7,FALSE))</f>
        <v>0.6</v>
      </c>
    </row>
    <row r="444" spans="1:18">
      <c r="A444" s="10">
        <v>438</v>
      </c>
      <c r="B444" s="11">
        <v>572</v>
      </c>
      <c r="C444" t="s">
        <v>1033</v>
      </c>
      <c r="D444" s="12" t="s">
        <v>1034</v>
      </c>
      <c r="E444" s="15" t="s">
        <v>2141</v>
      </c>
      <c r="F444" s="11">
        <v>5</v>
      </c>
      <c r="G444" t="str">
        <f t="shared" si="26"/>
        <v>兵庫県　</v>
      </c>
      <c r="H444" s="1">
        <f>VLOOKUP(M444,評価協作成!$D$3:$F$838,2,FALSE)</f>
        <v>2.4</v>
      </c>
      <c r="I444" s="1">
        <f>VLOOKUP(M444,評価協作成!$D$3:$F$838,3,FALSE)</f>
        <v>-0.7</v>
      </c>
      <c r="M444" s="1" t="str">
        <f t="shared" si="27"/>
        <v>兵庫県　和田山</v>
      </c>
      <c r="O444" s="1">
        <f t="shared" si="24"/>
        <v>0</v>
      </c>
      <c r="P444" s="1">
        <f t="shared" si="25"/>
        <v>0</v>
      </c>
      <c r="Q444">
        <f>IF(VLOOKUP($B444,'20230120'!$A$3:$G$838,6,FALSE)="","",VLOOKUP($B444,'20230120'!$A$3:$G$838,6,FALSE))</f>
        <v>2.4</v>
      </c>
      <c r="R444">
        <f>IF(VLOOKUP($B444,'20230120'!$A$3:$G$838,7,FALSE)="","",VLOOKUP($B444,'20230120'!$A$3:$G$838,7,FALSE))</f>
        <v>-0.7</v>
      </c>
    </row>
    <row r="445" spans="1:18">
      <c r="A445" s="10">
        <v>439</v>
      </c>
      <c r="B445" s="11">
        <v>609</v>
      </c>
      <c r="C445" t="s">
        <v>1100</v>
      </c>
      <c r="D445" s="12" t="s">
        <v>1101</v>
      </c>
      <c r="E445" s="15" t="s">
        <v>2174</v>
      </c>
      <c r="F445" s="11">
        <v>5</v>
      </c>
      <c r="G445" t="str">
        <f t="shared" si="26"/>
        <v>岡山県　</v>
      </c>
      <c r="H445" s="1">
        <f>VLOOKUP(M445,評価協作成!$D$3:$F$838,2,FALSE)</f>
        <v>2.2999999999999998</v>
      </c>
      <c r="I445" s="1">
        <f>VLOOKUP(M445,評価協作成!$D$3:$F$838,3,FALSE)</f>
        <v>-1</v>
      </c>
      <c r="M445" s="1" t="str">
        <f t="shared" si="27"/>
        <v>岡山県　久世</v>
      </c>
      <c r="O445" s="1">
        <f t="shared" si="24"/>
        <v>0</v>
      </c>
      <c r="P445" s="1">
        <f t="shared" si="25"/>
        <v>0</v>
      </c>
      <c r="Q445">
        <f>IF(VLOOKUP($B445,'20230120'!$A$3:$G$838,6,FALSE)="","",VLOOKUP($B445,'20230120'!$A$3:$G$838,6,FALSE))</f>
        <v>2.2999999999999998</v>
      </c>
      <c r="R445">
        <f>IF(VLOOKUP($B445,'20230120'!$A$3:$G$838,7,FALSE)="","",VLOOKUP($B445,'20230120'!$A$3:$G$838,7,FALSE))</f>
        <v>-1</v>
      </c>
    </row>
    <row r="446" spans="1:18">
      <c r="A446" s="10">
        <v>440</v>
      </c>
      <c r="B446" s="11">
        <v>740</v>
      </c>
      <c r="C446" t="s">
        <v>1324</v>
      </c>
      <c r="D446" s="12" t="s">
        <v>1325</v>
      </c>
      <c r="E446" s="12" t="s">
        <v>2303</v>
      </c>
      <c r="F446" s="11">
        <v>5</v>
      </c>
      <c r="G446" t="str">
        <f t="shared" si="26"/>
        <v>大分県　</v>
      </c>
      <c r="H446" s="1">
        <f>VLOOKUP(M446,評価協作成!$D$3:$F$838,2,FALSE)</f>
        <v>1.9</v>
      </c>
      <c r="I446" s="1">
        <f>VLOOKUP(M446,評価協作成!$D$3:$F$838,3,FALSE)</f>
        <v>-2.4</v>
      </c>
      <c r="M446" s="1" t="str">
        <f t="shared" si="27"/>
        <v>大分県　湯布院</v>
      </c>
      <c r="O446" s="1">
        <f t="shared" si="24"/>
        <v>0.10000000000000009</v>
      </c>
      <c r="P446" s="1">
        <f t="shared" si="25"/>
        <v>0</v>
      </c>
      <c r="Q446">
        <f>IF(VLOOKUP($B446,'20230120'!$A$3:$G$838,6,FALSE)="","",VLOOKUP($B446,'20230120'!$A$3:$G$838,6,FALSE))</f>
        <v>2</v>
      </c>
      <c r="R446">
        <f>IF(VLOOKUP($B446,'20230120'!$A$3:$G$838,7,FALSE)="","",VLOOKUP($B446,'20230120'!$A$3:$G$838,7,FALSE))</f>
        <v>-2.4</v>
      </c>
    </row>
    <row r="447" spans="1:18">
      <c r="A447" s="10">
        <v>441</v>
      </c>
      <c r="B447" s="11">
        <v>546</v>
      </c>
      <c r="C447" t="s">
        <v>995</v>
      </c>
      <c r="D447" s="12" t="s">
        <v>996</v>
      </c>
      <c r="E447" s="15" t="s">
        <v>2117</v>
      </c>
      <c r="F447" s="11">
        <v>5</v>
      </c>
      <c r="G447" t="str">
        <f t="shared" si="26"/>
        <v>滋賀県　</v>
      </c>
      <c r="H447" s="1">
        <f>VLOOKUP(M447,評価協作成!$D$3:$F$838,2,FALSE)</f>
        <v>2.8</v>
      </c>
      <c r="I447" s="1">
        <f>VLOOKUP(M447,評価協作成!$D$3:$F$838,3,FALSE)</f>
        <v>0.1</v>
      </c>
      <c r="M447" s="1" t="str">
        <f t="shared" si="27"/>
        <v>滋賀県　今津</v>
      </c>
      <c r="O447" s="1">
        <f t="shared" si="24"/>
        <v>0</v>
      </c>
      <c r="P447" s="1">
        <f t="shared" si="25"/>
        <v>0</v>
      </c>
      <c r="Q447">
        <f>IF(VLOOKUP($B447,'20230120'!$A$3:$G$838,6,FALSE)="","",VLOOKUP($B447,'20230120'!$A$3:$G$838,6,FALSE))</f>
        <v>2.8</v>
      </c>
      <c r="R447">
        <f>IF(VLOOKUP($B447,'20230120'!$A$3:$G$838,7,FALSE)="","",VLOOKUP($B447,'20230120'!$A$3:$G$838,7,FALSE))</f>
        <v>0.1</v>
      </c>
    </row>
    <row r="448" spans="1:18">
      <c r="A448" s="10">
        <v>442</v>
      </c>
      <c r="B448" s="11">
        <v>559</v>
      </c>
      <c r="C448" t="s">
        <v>1013</v>
      </c>
      <c r="D448" s="12" t="s">
        <v>1014</v>
      </c>
      <c r="E448" s="16" t="s">
        <v>2129</v>
      </c>
      <c r="F448" s="11">
        <v>5</v>
      </c>
      <c r="G448" t="str">
        <f t="shared" si="26"/>
        <v>京都府　</v>
      </c>
      <c r="H448" s="1">
        <f>VLOOKUP(M448,評価協作成!$D$3:$F$838,2,FALSE)</f>
        <v>2.2999999999999998</v>
      </c>
      <c r="I448" s="1">
        <f>VLOOKUP(M448,評価協作成!$D$3:$F$838,3,FALSE)</f>
        <v>-2.2999999999999998</v>
      </c>
      <c r="M448" s="1" t="str">
        <f t="shared" si="27"/>
        <v>京都府　園部</v>
      </c>
      <c r="O448" s="1">
        <f t="shared" si="24"/>
        <v>0</v>
      </c>
      <c r="P448" s="1">
        <f t="shared" si="25"/>
        <v>0</v>
      </c>
      <c r="Q448">
        <f>IF(VLOOKUP($B448,'20230120'!$A$3:$G$838,6,FALSE)="","",VLOOKUP($B448,'20230120'!$A$3:$G$838,6,FALSE))</f>
        <v>2.2999999999999998</v>
      </c>
      <c r="R448">
        <f>IF(VLOOKUP($B448,'20230120'!$A$3:$G$838,7,FALSE)="","",VLOOKUP($B448,'20230120'!$A$3:$G$838,7,FALSE))</f>
        <v>-2.2999999999999998</v>
      </c>
    </row>
    <row r="449" spans="1:18">
      <c r="A449" s="10">
        <v>443</v>
      </c>
      <c r="B449" s="11">
        <v>520</v>
      </c>
      <c r="C449" t="s">
        <v>955</v>
      </c>
      <c r="D449" s="12" t="s">
        <v>956</v>
      </c>
      <c r="E449" s="12" t="s">
        <v>2092</v>
      </c>
      <c r="F449" s="11">
        <v>5</v>
      </c>
      <c r="G449" t="str">
        <f t="shared" si="26"/>
        <v>富山県　</v>
      </c>
      <c r="H449" s="1">
        <f>VLOOKUP(M449,評価協作成!$D$3:$F$838,2,FALSE)</f>
        <v>2.7</v>
      </c>
      <c r="I449" s="1">
        <f>VLOOKUP(M449,評価協作成!$D$3:$F$838,3,FALSE)</f>
        <v>0.2</v>
      </c>
      <c r="M449" s="1" t="str">
        <f t="shared" si="27"/>
        <v>富山県　魚津</v>
      </c>
      <c r="O449" s="1">
        <f t="shared" si="24"/>
        <v>0</v>
      </c>
      <c r="P449" s="1">
        <f t="shared" si="25"/>
        <v>0</v>
      </c>
      <c r="Q449">
        <f>IF(VLOOKUP($B449,'20230120'!$A$3:$G$838,6,FALSE)="","",VLOOKUP($B449,'20230120'!$A$3:$G$838,6,FALSE))</f>
        <v>2.7</v>
      </c>
      <c r="R449">
        <f>IF(VLOOKUP($B449,'20230120'!$A$3:$G$838,7,FALSE)="","",VLOOKUP($B449,'20230120'!$A$3:$G$838,7,FALSE))</f>
        <v>0.2</v>
      </c>
    </row>
    <row r="450" spans="1:18">
      <c r="A450" s="10">
        <v>444</v>
      </c>
      <c r="B450" s="11">
        <v>697</v>
      </c>
      <c r="C450" t="s">
        <v>1248</v>
      </c>
      <c r="D450" s="12" t="s">
        <v>1249</v>
      </c>
      <c r="E450" s="12" t="s">
        <v>2263</v>
      </c>
      <c r="F450" s="11">
        <v>4</v>
      </c>
      <c r="G450" t="str">
        <f t="shared" si="26"/>
        <v>高知県　</v>
      </c>
      <c r="H450" s="1">
        <f>VLOOKUP(M450,評価協作成!$D$3:$F$838,2,FALSE)</f>
        <v>2.4</v>
      </c>
      <c r="I450" s="1">
        <f>VLOOKUP(M450,評価協作成!$D$3:$F$838,3,FALSE)</f>
        <v>-1.5</v>
      </c>
      <c r="M450" s="1" t="str">
        <f t="shared" si="27"/>
        <v>高知県　梼原</v>
      </c>
      <c r="O450" s="1">
        <f t="shared" si="24"/>
        <v>0</v>
      </c>
      <c r="P450" s="1">
        <f t="shared" si="25"/>
        <v>0</v>
      </c>
      <c r="Q450">
        <f>IF(VLOOKUP($B450,'20230120'!$A$3:$G$838,6,FALSE)="","",VLOOKUP($B450,'20230120'!$A$3:$G$838,6,FALSE))</f>
        <v>2.4</v>
      </c>
      <c r="R450">
        <f>IF(VLOOKUP($B450,'20230120'!$A$3:$G$838,7,FALSE)="","",VLOOKUP($B450,'20230120'!$A$3:$G$838,7,FALSE))</f>
        <v>-1.5</v>
      </c>
    </row>
    <row r="451" spans="1:18">
      <c r="A451" s="10">
        <v>445</v>
      </c>
      <c r="B451" s="11">
        <v>258</v>
      </c>
      <c r="C451" t="s">
        <v>495</v>
      </c>
      <c r="D451" s="12" t="s">
        <v>496</v>
      </c>
      <c r="E451" s="12" t="s">
        <v>1850</v>
      </c>
      <c r="F451" s="11">
        <v>4</v>
      </c>
      <c r="G451" t="str">
        <f t="shared" si="26"/>
        <v>宮城県　</v>
      </c>
      <c r="H451" s="1">
        <f>VLOOKUP(M451,評価協作成!$D$3:$F$838,2,FALSE)</f>
        <v>2.4</v>
      </c>
      <c r="I451" s="1">
        <f>VLOOKUP(M451,評価協作成!$D$3:$F$838,3,FALSE)</f>
        <v>-1.3</v>
      </c>
      <c r="M451" s="1" t="str">
        <f t="shared" si="27"/>
        <v>宮城県　亘理</v>
      </c>
      <c r="O451" s="1">
        <f t="shared" si="24"/>
        <v>0</v>
      </c>
      <c r="P451" s="1">
        <f t="shared" si="25"/>
        <v>0</v>
      </c>
      <c r="Q451">
        <f>IF(VLOOKUP($B451,'20230120'!$A$3:$G$838,6,FALSE)="","",VLOOKUP($B451,'20230120'!$A$3:$G$838,6,FALSE))</f>
        <v>2.4</v>
      </c>
      <c r="R451">
        <f>IF(VLOOKUP($B451,'20230120'!$A$3:$G$838,7,FALSE)="","",VLOOKUP($B451,'20230120'!$A$3:$G$838,7,FALSE))</f>
        <v>-1.3</v>
      </c>
    </row>
    <row r="452" spans="1:18">
      <c r="A452" s="10">
        <v>446</v>
      </c>
      <c r="B452" s="11">
        <v>562</v>
      </c>
      <c r="C452" t="s">
        <v>1017</v>
      </c>
      <c r="D452" s="12" t="s">
        <v>1018</v>
      </c>
      <c r="E452" s="12" t="s">
        <v>2132</v>
      </c>
      <c r="F452" s="11">
        <v>5</v>
      </c>
      <c r="G452" t="str">
        <f t="shared" si="26"/>
        <v>大阪府　</v>
      </c>
      <c r="H452" s="1">
        <f>VLOOKUP(M452,評価協作成!$D$3:$F$838,2,FALSE)</f>
        <v>2.2000000000000002</v>
      </c>
      <c r="I452" s="1">
        <f>VLOOKUP(M452,評価協作成!$D$3:$F$838,3,FALSE)</f>
        <v>-1.7</v>
      </c>
      <c r="M452" s="1" t="str">
        <f t="shared" si="27"/>
        <v>大阪府　能勢</v>
      </c>
      <c r="O452" s="1">
        <f t="shared" si="24"/>
        <v>0</v>
      </c>
      <c r="P452" s="1">
        <f t="shared" si="25"/>
        <v>0</v>
      </c>
      <c r="Q452">
        <f>IF(VLOOKUP($B452,'20230120'!$A$3:$G$838,6,FALSE)="","",VLOOKUP($B452,'20230120'!$A$3:$G$838,6,FALSE))</f>
        <v>2.2000000000000002</v>
      </c>
      <c r="R452">
        <f>IF(VLOOKUP($B452,'20230120'!$A$3:$G$838,7,FALSE)="","",VLOOKUP($B452,'20230120'!$A$3:$G$838,7,FALSE))</f>
        <v>-1.7</v>
      </c>
    </row>
    <row r="453" spans="1:18">
      <c r="A453" s="10">
        <v>447</v>
      </c>
      <c r="B453" s="11">
        <v>598</v>
      </c>
      <c r="C453" t="s">
        <v>3300</v>
      </c>
      <c r="D453" s="12" t="s">
        <v>1083</v>
      </c>
      <c r="E453" s="15" t="s">
        <v>2167</v>
      </c>
      <c r="F453" s="11">
        <v>5</v>
      </c>
      <c r="G453" t="str">
        <f t="shared" si="26"/>
        <v>和歌山県</v>
      </c>
      <c r="H453" s="1">
        <f>VLOOKUP(M453,評価協作成!$D$3:$F$838,2,FALSE)</f>
        <v>2.2999999999999998</v>
      </c>
      <c r="I453" s="1">
        <f>VLOOKUP(M453,評価協作成!$D$3:$F$838,3,FALSE)</f>
        <v>-0.9</v>
      </c>
      <c r="M453" s="1" t="str">
        <f>G453&amp;"龍神"</f>
        <v>和歌山県龍神</v>
      </c>
      <c r="N453" s="1" t="s">
        <v>3301</v>
      </c>
      <c r="O453" s="1">
        <f t="shared" si="24"/>
        <v>0</v>
      </c>
      <c r="P453" s="1">
        <f t="shared" si="25"/>
        <v>0</v>
      </c>
      <c r="Q453">
        <f>IF(VLOOKUP($B453,'20230120'!$A$3:$G$838,6,FALSE)="","",VLOOKUP($B453,'20230120'!$A$3:$G$838,6,FALSE))</f>
        <v>2.2999999999999998</v>
      </c>
      <c r="R453">
        <f>IF(VLOOKUP($B453,'20230120'!$A$3:$G$838,7,FALSE)="","",VLOOKUP($B453,'20230120'!$A$3:$G$838,7,FALSE))</f>
        <v>-0.9</v>
      </c>
    </row>
    <row r="454" spans="1:18">
      <c r="A454" s="10">
        <v>448</v>
      </c>
      <c r="B454" s="11">
        <v>770</v>
      </c>
      <c r="C454" t="s">
        <v>1371</v>
      </c>
      <c r="D454" s="12" t="s">
        <v>1372</v>
      </c>
      <c r="E454" s="12" t="s">
        <v>2330</v>
      </c>
      <c r="F454" s="11">
        <v>5</v>
      </c>
      <c r="G454" t="str">
        <f t="shared" si="26"/>
        <v>熊本県　</v>
      </c>
      <c r="H454" s="1">
        <f>VLOOKUP(M454,評価協作成!$D$3:$F$838,2,FALSE)</f>
        <v>1.9</v>
      </c>
      <c r="I454" s="1">
        <f>VLOOKUP(M454,評価協作成!$D$3:$F$838,3,FALSE)</f>
        <v>-2.7</v>
      </c>
      <c r="M454" s="1" t="str">
        <f t="shared" si="27"/>
        <v>熊本県　阿蘇乙姫</v>
      </c>
      <c r="O454" s="1">
        <f t="shared" si="24"/>
        <v>0</v>
      </c>
      <c r="P454" s="1">
        <f t="shared" si="25"/>
        <v>0</v>
      </c>
      <c r="Q454">
        <f>IF(VLOOKUP($B454,'20230120'!$A$3:$G$838,6,FALSE)="","",VLOOKUP($B454,'20230120'!$A$3:$G$838,6,FALSE))</f>
        <v>1.9</v>
      </c>
      <c r="R454">
        <f>IF(VLOOKUP($B454,'20230120'!$A$3:$G$838,7,FALSE)="","",VLOOKUP($B454,'20230120'!$A$3:$G$838,7,FALSE))</f>
        <v>-2.7</v>
      </c>
    </row>
    <row r="455" spans="1:18">
      <c r="A455" s="10">
        <v>449</v>
      </c>
      <c r="B455" s="11">
        <v>294</v>
      </c>
      <c r="C455" t="s">
        <v>583</v>
      </c>
      <c r="D455" s="12" t="s">
        <v>584</v>
      </c>
      <c r="E455" s="12" t="s">
        <v>1882</v>
      </c>
      <c r="F455" s="11">
        <v>5</v>
      </c>
      <c r="G455" t="str">
        <f t="shared" si="26"/>
        <v>福島県　</v>
      </c>
      <c r="H455" s="1">
        <f>VLOOKUP(M455,評価協作成!$D$3:$F$838,2,FALSE)</f>
        <v>2.2000000000000002</v>
      </c>
      <c r="I455" s="1">
        <f>VLOOKUP(M455,評価協作成!$D$3:$F$838,3,FALSE)</f>
        <v>-2.9</v>
      </c>
      <c r="M455" s="1" t="str">
        <f t="shared" si="27"/>
        <v>福島県　浪江</v>
      </c>
      <c r="O455" s="1">
        <f t="shared" ref="O455:O518" si="28">Q455-H455</f>
        <v>-0.10000000000000009</v>
      </c>
      <c r="P455" s="1">
        <f t="shared" ref="P455:P518" si="29">R455-I455</f>
        <v>0</v>
      </c>
      <c r="Q455">
        <f>IF(VLOOKUP($B455,'20230120'!$A$3:$G$838,6,FALSE)="","",VLOOKUP($B455,'20230120'!$A$3:$G$838,6,FALSE))</f>
        <v>2.1</v>
      </c>
      <c r="R455">
        <f>IF(VLOOKUP($B455,'20230120'!$A$3:$G$838,7,FALSE)="","",VLOOKUP($B455,'20230120'!$A$3:$G$838,7,FALSE))</f>
        <v>-2.9</v>
      </c>
    </row>
    <row r="456" spans="1:18">
      <c r="A456" s="10">
        <v>450</v>
      </c>
      <c r="B456" s="11">
        <v>532</v>
      </c>
      <c r="C456" t="s">
        <v>1561</v>
      </c>
      <c r="D456" s="12" t="s">
        <v>1603</v>
      </c>
      <c r="E456" s="15" t="s">
        <v>2104</v>
      </c>
      <c r="F456" s="11">
        <v>5</v>
      </c>
      <c r="G456" t="str">
        <f t="shared" ref="G456:G519" si="30">LEFT(E456,4)</f>
        <v>石川県　</v>
      </c>
      <c r="H456" s="1">
        <f>VLOOKUP(M456,評価協作成!$D$3:$F$838,2,FALSE)</f>
        <v>3.3</v>
      </c>
      <c r="I456" s="1">
        <f>VLOOKUP(M456,評価協作成!$D$3:$F$838,3,FALSE)</f>
        <v>0.8</v>
      </c>
      <c r="M456" s="1" t="str">
        <f t="shared" ref="M456:M519" si="31">G456&amp;C456</f>
        <v>石川県　かほく</v>
      </c>
      <c r="O456" s="1">
        <f t="shared" si="28"/>
        <v>0</v>
      </c>
      <c r="P456" s="1">
        <f t="shared" si="29"/>
        <v>0</v>
      </c>
      <c r="Q456">
        <f>IF(VLOOKUP($B456,'20230120'!$A$3:$G$838,6,FALSE)="","",VLOOKUP($B456,'20230120'!$A$3:$G$838,6,FALSE))</f>
        <v>3.3</v>
      </c>
      <c r="R456">
        <f>IF(VLOOKUP($B456,'20230120'!$A$3:$G$838,7,FALSE)="","",VLOOKUP($B456,'20230120'!$A$3:$G$838,7,FALSE))</f>
        <v>0.8</v>
      </c>
    </row>
    <row r="457" spans="1:18">
      <c r="A457" s="10">
        <v>451</v>
      </c>
      <c r="B457" s="11">
        <v>756</v>
      </c>
      <c r="C457" t="s">
        <v>1523</v>
      </c>
      <c r="D457" s="12" t="s">
        <v>1630</v>
      </c>
      <c r="E457" s="12" t="s">
        <v>2317</v>
      </c>
      <c r="F457" s="11">
        <v>6</v>
      </c>
      <c r="G457" t="str">
        <f t="shared" si="30"/>
        <v>長崎県　</v>
      </c>
      <c r="H457" s="1">
        <f>VLOOKUP(M457,評価協作成!$D$3:$F$838,2,FALSE)</f>
        <v>2.2999999999999998</v>
      </c>
      <c r="I457" s="1">
        <f>VLOOKUP(M457,評価協作成!$D$3:$F$838,3,FALSE)</f>
        <v>-0.5</v>
      </c>
      <c r="M457" s="1" t="str">
        <f t="shared" si="31"/>
        <v>長崎県　雲仙岳</v>
      </c>
      <c r="O457" s="1">
        <f t="shared" si="28"/>
        <v>0</v>
      </c>
      <c r="P457" s="1">
        <f t="shared" si="29"/>
        <v>0</v>
      </c>
      <c r="Q457">
        <f>IF(VLOOKUP($B457,'20230120'!$A$3:$G$838,6,FALSE)="","",VLOOKUP($B457,'20230120'!$A$3:$G$838,6,FALSE))</f>
        <v>2.2999999999999998</v>
      </c>
      <c r="R457">
        <f>IF(VLOOKUP($B457,'20230120'!$A$3:$G$838,7,FALSE)="","",VLOOKUP($B457,'20230120'!$A$3:$G$838,7,FALSE))</f>
        <v>-0.5</v>
      </c>
    </row>
    <row r="458" spans="1:18">
      <c r="A458" s="10">
        <v>452</v>
      </c>
      <c r="B458" s="11">
        <v>575</v>
      </c>
      <c r="C458" t="s">
        <v>1039</v>
      </c>
      <c r="D458" s="12" t="s">
        <v>1040</v>
      </c>
      <c r="E458" s="15" t="s">
        <v>2144</v>
      </c>
      <c r="F458" s="11">
        <v>5</v>
      </c>
      <c r="G458" t="str">
        <f t="shared" si="30"/>
        <v>兵庫県　</v>
      </c>
      <c r="H458" s="1">
        <f>VLOOKUP(M458,評価協作成!$D$3:$F$838,2,FALSE)</f>
        <v>2.1</v>
      </c>
      <c r="I458" s="1">
        <f>VLOOKUP(M458,評価協作成!$D$3:$F$838,3,FALSE)</f>
        <v>-0.9</v>
      </c>
      <c r="M458" s="1" t="str">
        <f t="shared" si="31"/>
        <v>兵庫県　一宮</v>
      </c>
      <c r="O458" s="1">
        <f t="shared" si="28"/>
        <v>0</v>
      </c>
      <c r="P458" s="1">
        <f t="shared" si="29"/>
        <v>0</v>
      </c>
      <c r="Q458">
        <f>IF(VLOOKUP($B458,'20230120'!$A$3:$G$838,6,FALSE)="","",VLOOKUP($B458,'20230120'!$A$3:$G$838,6,FALSE))</f>
        <v>2.1</v>
      </c>
      <c r="R458">
        <f>IF(VLOOKUP($B458,'20230120'!$A$3:$G$838,7,FALSE)="","",VLOOKUP($B458,'20230120'!$A$3:$G$838,7,FALSE))</f>
        <v>-0.9</v>
      </c>
    </row>
    <row r="459" spans="1:18">
      <c r="A459" s="10">
        <v>453</v>
      </c>
      <c r="B459" s="11">
        <v>518</v>
      </c>
      <c r="C459" t="s">
        <v>951</v>
      </c>
      <c r="D459" s="12" t="s">
        <v>952</v>
      </c>
      <c r="E459" s="12" t="s">
        <v>2090</v>
      </c>
      <c r="F459" s="11">
        <v>5</v>
      </c>
      <c r="G459" t="str">
        <f t="shared" si="30"/>
        <v>富山県　</v>
      </c>
      <c r="H459" s="1">
        <f>VLOOKUP(M459,評価協作成!$D$3:$F$838,2,FALSE)</f>
        <v>3.2</v>
      </c>
      <c r="I459" s="1">
        <f>VLOOKUP(M459,評価協作成!$D$3:$F$838,3,FALSE)</f>
        <v>0.9</v>
      </c>
      <c r="M459" s="1" t="str">
        <f t="shared" si="31"/>
        <v>富山県　泊</v>
      </c>
      <c r="O459" s="1">
        <f t="shared" si="28"/>
        <v>0</v>
      </c>
      <c r="P459" s="1">
        <f t="shared" si="29"/>
        <v>0</v>
      </c>
      <c r="Q459">
        <f>IF(VLOOKUP($B459,'20230120'!$A$3:$G$838,6,FALSE)="","",VLOOKUP($B459,'20230120'!$A$3:$G$838,6,FALSE))</f>
        <v>3.2</v>
      </c>
      <c r="R459">
        <f>IF(VLOOKUP($B459,'20230120'!$A$3:$G$838,7,FALSE)="","",VLOOKUP($B459,'20230120'!$A$3:$G$838,7,FALSE))</f>
        <v>0.9</v>
      </c>
    </row>
    <row r="460" spans="1:18">
      <c r="A460" s="10">
        <v>454</v>
      </c>
      <c r="B460" s="11">
        <v>254</v>
      </c>
      <c r="C460" t="s">
        <v>497</v>
      </c>
      <c r="D460" s="12" t="s">
        <v>498</v>
      </c>
      <c r="E460" s="12" t="s">
        <v>1847</v>
      </c>
      <c r="F460" s="11">
        <v>4</v>
      </c>
      <c r="G460" t="str">
        <f t="shared" si="30"/>
        <v>宮城県　</v>
      </c>
      <c r="H460" s="1">
        <f>VLOOKUP(M460,評価協作成!$D$3:$F$838,2,FALSE)</f>
        <v>2.4</v>
      </c>
      <c r="I460" s="1">
        <f>VLOOKUP(M460,評価協作成!$D$3:$F$838,3,FALSE)</f>
        <v>-0.3</v>
      </c>
      <c r="M460" s="1" t="str">
        <f t="shared" si="31"/>
        <v>宮城県　江ノ島</v>
      </c>
      <c r="O460" s="1">
        <f t="shared" si="28"/>
        <v>0</v>
      </c>
      <c r="P460" s="1">
        <f t="shared" si="29"/>
        <v>0</v>
      </c>
      <c r="Q460">
        <f>IF(VLOOKUP($B460,'20230120'!$A$3:$G$838,6,FALSE)="","",VLOOKUP($B460,'20230120'!$A$3:$G$838,6,FALSE))</f>
        <v>2.4</v>
      </c>
      <c r="R460">
        <f>IF(VLOOKUP($B460,'20230120'!$A$3:$G$838,7,FALSE)="","",VLOOKUP($B460,'20230120'!$A$3:$G$838,7,FALSE))</f>
        <v>-0.3</v>
      </c>
    </row>
    <row r="461" spans="1:18">
      <c r="A461" s="10">
        <v>455</v>
      </c>
      <c r="B461" s="11">
        <v>657</v>
      </c>
      <c r="C461" t="s">
        <v>1178</v>
      </c>
      <c r="D461" s="12" t="s">
        <v>1179</v>
      </c>
      <c r="E461" s="12" t="s">
        <v>2223</v>
      </c>
      <c r="F461" s="11">
        <v>6</v>
      </c>
      <c r="G461" t="str">
        <f t="shared" si="30"/>
        <v>鳥取県　</v>
      </c>
      <c r="H461" s="1">
        <f>VLOOKUP(M461,評価協作成!$D$3:$F$838,2,FALSE)</f>
        <v>3.4</v>
      </c>
      <c r="I461" s="1">
        <f>VLOOKUP(M461,評価協作成!$D$3:$F$838,3,FALSE)</f>
        <v>0.1</v>
      </c>
      <c r="M461" s="1" t="str">
        <f t="shared" si="31"/>
        <v>鳥取県　岩井</v>
      </c>
      <c r="O461" s="1">
        <f t="shared" si="28"/>
        <v>0</v>
      </c>
      <c r="P461" s="1">
        <f t="shared" si="29"/>
        <v>0</v>
      </c>
      <c r="Q461">
        <f>IF(VLOOKUP($B461,'20230120'!$A$3:$G$838,6,FALSE)="","",VLOOKUP($B461,'20230120'!$A$3:$G$838,6,FALSE))</f>
        <v>3.4</v>
      </c>
      <c r="R461">
        <f>IF(VLOOKUP($B461,'20230120'!$A$3:$G$838,7,FALSE)="","",VLOOKUP($B461,'20230120'!$A$3:$G$838,7,FALSE))</f>
        <v>0.1</v>
      </c>
    </row>
    <row r="462" spans="1:18">
      <c r="A462" s="10">
        <v>456</v>
      </c>
      <c r="B462" s="11">
        <v>311</v>
      </c>
      <c r="C462" t="s">
        <v>595</v>
      </c>
      <c r="D462" s="12" t="s">
        <v>596</v>
      </c>
      <c r="E462" s="12" t="s">
        <v>1898</v>
      </c>
      <c r="F462" s="11">
        <v>5</v>
      </c>
      <c r="G462" t="str">
        <f t="shared" si="30"/>
        <v>茨城県　</v>
      </c>
      <c r="H462" s="1">
        <f>VLOOKUP(M462,評価協作成!$D$3:$F$838,2,FALSE)</f>
        <v>1.7</v>
      </c>
      <c r="I462" s="1">
        <f>VLOOKUP(M462,評価協作成!$D$3:$F$838,3,FALSE)</f>
        <v>-4.4000000000000004</v>
      </c>
      <c r="M462" s="1" t="str">
        <f t="shared" si="31"/>
        <v>茨城県　小瀬</v>
      </c>
      <c r="O462" s="1">
        <f t="shared" si="28"/>
        <v>0</v>
      </c>
      <c r="P462" s="1">
        <f t="shared" si="29"/>
        <v>0</v>
      </c>
      <c r="Q462">
        <f>IF(VLOOKUP($B462,'20230120'!$A$3:$G$838,6,FALSE)="","",VLOOKUP($B462,'20230120'!$A$3:$G$838,6,FALSE))</f>
        <v>1.7</v>
      </c>
      <c r="R462">
        <f>IF(VLOOKUP($B462,'20230120'!$A$3:$G$838,7,FALSE)="","",VLOOKUP($B462,'20230120'!$A$3:$G$838,7,FALSE))</f>
        <v>-4.4000000000000004</v>
      </c>
    </row>
    <row r="463" spans="1:18">
      <c r="A463" s="10">
        <v>457</v>
      </c>
      <c r="B463" s="11">
        <v>652</v>
      </c>
      <c r="C463" t="s">
        <v>1173</v>
      </c>
      <c r="D463" s="12" t="s">
        <v>1174</v>
      </c>
      <c r="E463" s="12" t="s">
        <v>2218</v>
      </c>
      <c r="F463" s="11">
        <v>5</v>
      </c>
      <c r="G463" t="str">
        <f t="shared" si="30"/>
        <v>島根県　</v>
      </c>
      <c r="H463" s="1">
        <f>VLOOKUP(M463,評価協作成!$D$3:$F$838,2,FALSE)</f>
        <v>3.1</v>
      </c>
      <c r="I463" s="1">
        <f>VLOOKUP(M463,評価協作成!$D$3:$F$838,3,FALSE)</f>
        <v>-1</v>
      </c>
      <c r="M463" s="1" t="str">
        <f t="shared" si="31"/>
        <v>島根県　津和野</v>
      </c>
      <c r="O463" s="1">
        <f t="shared" si="28"/>
        <v>0</v>
      </c>
      <c r="P463" s="1">
        <f t="shared" si="29"/>
        <v>0</v>
      </c>
      <c r="Q463">
        <f>IF(VLOOKUP($B463,'20230120'!$A$3:$G$838,6,FALSE)="","",VLOOKUP($B463,'20230120'!$A$3:$G$838,6,FALSE))</f>
        <v>3.1</v>
      </c>
      <c r="R463">
        <f>IF(VLOOKUP($B463,'20230120'!$A$3:$G$838,7,FALSE)="","",VLOOKUP($B463,'20230120'!$A$3:$G$838,7,FALSE))</f>
        <v>-1</v>
      </c>
    </row>
    <row r="464" spans="1:18">
      <c r="A464" s="10">
        <v>458</v>
      </c>
      <c r="B464" s="11">
        <v>498</v>
      </c>
      <c r="C464" t="s">
        <v>915</v>
      </c>
      <c r="D464" s="12" t="s">
        <v>916</v>
      </c>
      <c r="E464" s="12" t="s">
        <v>2075</v>
      </c>
      <c r="F464" s="11">
        <v>5</v>
      </c>
      <c r="G464" t="str">
        <f t="shared" si="30"/>
        <v>新潟県　</v>
      </c>
      <c r="H464" s="1">
        <f>VLOOKUP(M464,評価協作成!$D$3:$F$838,2,FALSE)</f>
        <v>3.1</v>
      </c>
      <c r="I464" s="1">
        <f>VLOOKUP(M464,評価協作成!$D$3:$F$838,3,FALSE)</f>
        <v>0.6</v>
      </c>
      <c r="M464" s="1" t="str">
        <f t="shared" si="31"/>
        <v>新潟県　新潟</v>
      </c>
      <c r="O464" s="1">
        <f t="shared" si="28"/>
        <v>0</v>
      </c>
      <c r="P464" s="1">
        <f t="shared" si="29"/>
        <v>0</v>
      </c>
      <c r="Q464">
        <f>IF(VLOOKUP($B464,'20230120'!$A$3:$G$838,6,FALSE)="","",VLOOKUP($B464,'20230120'!$A$3:$G$838,6,FALSE))</f>
        <v>3.1</v>
      </c>
      <c r="R464">
        <f>IF(VLOOKUP($B464,'20230120'!$A$3:$G$838,7,FALSE)="","",VLOOKUP($B464,'20230120'!$A$3:$G$838,7,FALSE))</f>
        <v>0.6</v>
      </c>
    </row>
    <row r="465" spans="1:18">
      <c r="A465" s="10">
        <v>459</v>
      </c>
      <c r="B465" s="11">
        <v>283</v>
      </c>
      <c r="C465" t="s">
        <v>585</v>
      </c>
      <c r="D465" s="12" t="s">
        <v>586</v>
      </c>
      <c r="E465" s="12" t="s">
        <v>1870</v>
      </c>
      <c r="F465" s="11">
        <v>5</v>
      </c>
      <c r="G465" t="str">
        <f t="shared" si="30"/>
        <v>福島県　</v>
      </c>
      <c r="H465" s="1">
        <f>VLOOKUP(M465,評価協作成!$D$3:$F$838,2,FALSE)</f>
        <v>1.7</v>
      </c>
      <c r="I465" s="1">
        <f>VLOOKUP(M465,評価協作成!$D$3:$F$838,3,FALSE)</f>
        <v>-1.3</v>
      </c>
      <c r="M465" s="1" t="str">
        <f t="shared" si="31"/>
        <v>福島県　福島</v>
      </c>
      <c r="O465" s="1">
        <f t="shared" si="28"/>
        <v>0</v>
      </c>
      <c r="P465" s="1">
        <f t="shared" si="29"/>
        <v>0</v>
      </c>
      <c r="Q465">
        <f>IF(VLOOKUP($B465,'20230120'!$A$3:$G$838,6,FALSE)="","",VLOOKUP($B465,'20230120'!$A$3:$G$838,6,FALSE))</f>
        <v>1.7</v>
      </c>
      <c r="R465">
        <f>IF(VLOOKUP($B465,'20230120'!$A$3:$G$838,7,FALSE)="","",VLOOKUP($B465,'20230120'!$A$3:$G$838,7,FALSE))</f>
        <v>-1.3</v>
      </c>
    </row>
    <row r="466" spans="1:18">
      <c r="A466" s="10">
        <v>460</v>
      </c>
      <c r="B466" s="11">
        <v>415</v>
      </c>
      <c r="C466" t="s">
        <v>773</v>
      </c>
      <c r="D466" s="12" t="s">
        <v>774</v>
      </c>
      <c r="E466" s="12" t="s">
        <v>1999</v>
      </c>
      <c r="F466" s="11">
        <v>5</v>
      </c>
      <c r="G466" t="str">
        <f t="shared" si="30"/>
        <v>長野県　</v>
      </c>
      <c r="H466" s="1">
        <f>VLOOKUP(M466,評価協作成!$D$3:$F$838,2,FALSE)</f>
        <v>0.9</v>
      </c>
      <c r="I466" s="1">
        <f>VLOOKUP(M466,評価協作成!$D$3:$F$838,3,FALSE)</f>
        <v>-3.1</v>
      </c>
      <c r="M466" s="1" t="str">
        <f t="shared" si="31"/>
        <v>長野県　飯田</v>
      </c>
      <c r="O466" s="1">
        <f t="shared" si="28"/>
        <v>0</v>
      </c>
      <c r="P466" s="1">
        <f t="shared" si="29"/>
        <v>0</v>
      </c>
      <c r="Q466">
        <f>IF(VLOOKUP($B466,'20230120'!$A$3:$G$838,6,FALSE)="","",VLOOKUP($B466,'20230120'!$A$3:$G$838,6,FALSE))</f>
        <v>0.9</v>
      </c>
      <c r="R466">
        <f>IF(VLOOKUP($B466,'20230120'!$A$3:$G$838,7,FALSE)="","",VLOOKUP($B466,'20230120'!$A$3:$G$838,7,FALSE))</f>
        <v>-3.1</v>
      </c>
    </row>
    <row r="467" spans="1:18">
      <c r="A467" s="10">
        <v>461</v>
      </c>
      <c r="B467" s="11">
        <v>255</v>
      </c>
      <c r="C467" t="s">
        <v>501</v>
      </c>
      <c r="D467" s="12" t="s">
        <v>502</v>
      </c>
      <c r="E467" s="12" t="s">
        <v>1848</v>
      </c>
      <c r="F467" s="11">
        <v>5</v>
      </c>
      <c r="G467" t="str">
        <f t="shared" si="30"/>
        <v>宮城県　</v>
      </c>
      <c r="H467" s="1">
        <f>VLOOKUP(M467,評価協作成!$D$3:$F$838,2,FALSE)</f>
        <v>2.6</v>
      </c>
      <c r="I467" s="1">
        <f>VLOOKUP(M467,評価協作成!$D$3:$F$838,3,FALSE)</f>
        <v>-0.7</v>
      </c>
      <c r="M467" s="1" t="str">
        <f t="shared" si="31"/>
        <v>宮城県　仙台</v>
      </c>
      <c r="O467" s="1">
        <f t="shared" si="28"/>
        <v>0</v>
      </c>
      <c r="P467" s="1">
        <f t="shared" si="29"/>
        <v>0</v>
      </c>
      <c r="Q467">
        <f>IF(VLOOKUP($B467,'20230120'!$A$3:$G$838,6,FALSE)="","",VLOOKUP($B467,'20230120'!$A$3:$G$838,6,FALSE))</f>
        <v>2.6</v>
      </c>
      <c r="R467">
        <f>IF(VLOOKUP($B467,'20230120'!$A$3:$G$838,7,FALSE)="","",VLOOKUP($B467,'20230120'!$A$3:$G$838,7,FALSE))</f>
        <v>-0.7</v>
      </c>
    </row>
    <row r="468" spans="1:18">
      <c r="A468" s="10">
        <v>462</v>
      </c>
      <c r="B468" s="11">
        <v>513</v>
      </c>
      <c r="C468" t="s">
        <v>943</v>
      </c>
      <c r="D468" s="12" t="s">
        <v>944</v>
      </c>
      <c r="E468" s="12" t="s">
        <v>2086</v>
      </c>
      <c r="F468" s="11">
        <v>5</v>
      </c>
      <c r="G468" t="str">
        <f t="shared" si="30"/>
        <v>新潟県　</v>
      </c>
      <c r="H468" s="1">
        <f>VLOOKUP(M468,評価協作成!$D$3:$F$838,2,FALSE)</f>
        <v>3.5</v>
      </c>
      <c r="I468" s="1">
        <f>VLOOKUP(M468,評価協作成!$D$3:$F$838,3,FALSE)</f>
        <v>0.4</v>
      </c>
      <c r="M468" s="1" t="str">
        <f t="shared" si="31"/>
        <v>新潟県　糸魚川</v>
      </c>
      <c r="O468" s="1">
        <f t="shared" si="28"/>
        <v>0</v>
      </c>
      <c r="P468" s="1">
        <f t="shared" si="29"/>
        <v>0</v>
      </c>
      <c r="Q468">
        <f>IF(VLOOKUP($B468,'20230120'!$A$3:$G$838,6,FALSE)="","",VLOOKUP($B468,'20230120'!$A$3:$G$838,6,FALSE))</f>
        <v>3.5</v>
      </c>
      <c r="R468">
        <f>IF(VLOOKUP($B468,'20230120'!$A$3:$G$838,7,FALSE)="","",VLOOKUP($B468,'20230120'!$A$3:$G$838,7,FALSE))</f>
        <v>0.4</v>
      </c>
    </row>
    <row r="469" spans="1:18">
      <c r="A469" s="10">
        <v>463</v>
      </c>
      <c r="B469" s="11">
        <v>417</v>
      </c>
      <c r="C469" t="s">
        <v>777</v>
      </c>
      <c r="D469" s="12" t="s">
        <v>778</v>
      </c>
      <c r="E469" s="12" t="s">
        <v>1999</v>
      </c>
      <c r="F469" s="11">
        <v>5</v>
      </c>
      <c r="G469" t="str">
        <f t="shared" si="30"/>
        <v>長野県　</v>
      </c>
      <c r="H469" s="1">
        <f>VLOOKUP(M469,評価協作成!$D$3:$F$838,2,FALSE)</f>
        <v>1.4</v>
      </c>
      <c r="I469" s="1">
        <f>VLOOKUP(M469,評価協作成!$D$3:$F$838,3,FALSE)</f>
        <v>-3.2</v>
      </c>
      <c r="M469" s="1" t="str">
        <f t="shared" si="31"/>
        <v>長野県　南信濃</v>
      </c>
      <c r="O469" s="1">
        <f t="shared" si="28"/>
        <v>0</v>
      </c>
      <c r="P469" s="1">
        <f t="shared" si="29"/>
        <v>0</v>
      </c>
      <c r="Q469">
        <f>IF(VLOOKUP($B469,'20230120'!$A$3:$G$838,6,FALSE)="","",VLOOKUP($B469,'20230120'!$A$3:$G$838,6,FALSE))</f>
        <v>1.4</v>
      </c>
      <c r="R469">
        <f>IF(VLOOKUP($B469,'20230120'!$A$3:$G$838,7,FALSE)="","",VLOOKUP($B469,'20230120'!$A$3:$G$838,7,FALSE))</f>
        <v>-3.2</v>
      </c>
    </row>
    <row r="470" spans="1:18">
      <c r="A470" s="10">
        <v>464</v>
      </c>
      <c r="B470" s="11">
        <v>474</v>
      </c>
      <c r="C470" t="s">
        <v>873</v>
      </c>
      <c r="D470" s="12" t="s">
        <v>874</v>
      </c>
      <c r="E470" s="12" t="s">
        <v>2053</v>
      </c>
      <c r="F470" s="11">
        <v>5</v>
      </c>
      <c r="G470" t="str">
        <f t="shared" si="30"/>
        <v>岐阜県　</v>
      </c>
      <c r="H470" s="1">
        <f>VLOOKUP(M470,評価協作成!$D$3:$F$838,2,FALSE)</f>
        <v>1.4</v>
      </c>
      <c r="I470" s="1">
        <f>VLOOKUP(M470,評価協作成!$D$3:$F$838,3,FALSE)</f>
        <v>-2.9</v>
      </c>
      <c r="M470" s="1" t="str">
        <f t="shared" si="31"/>
        <v>岐阜県　中津川</v>
      </c>
      <c r="O470" s="1">
        <f t="shared" si="28"/>
        <v>0</v>
      </c>
      <c r="P470" s="1">
        <f t="shared" si="29"/>
        <v>0</v>
      </c>
      <c r="Q470">
        <f>IF(VLOOKUP($B470,'20230120'!$A$3:$G$838,6,FALSE)="","",VLOOKUP($B470,'20230120'!$A$3:$G$838,6,FALSE))</f>
        <v>1.4</v>
      </c>
      <c r="R470">
        <f>IF(VLOOKUP($B470,'20230120'!$A$3:$G$838,7,FALSE)="","",VLOOKUP($B470,'20230120'!$A$3:$G$838,7,FALSE))</f>
        <v>-2.9</v>
      </c>
    </row>
    <row r="471" spans="1:18">
      <c r="A471" s="10">
        <v>465</v>
      </c>
      <c r="B471" s="11">
        <v>522</v>
      </c>
      <c r="C471" t="s">
        <v>959</v>
      </c>
      <c r="D471" s="12" t="s">
        <v>960</v>
      </c>
      <c r="E471" s="12" t="s">
        <v>2094</v>
      </c>
      <c r="F471" s="11">
        <v>5</v>
      </c>
      <c r="G471" t="str">
        <f t="shared" si="30"/>
        <v>富山県　</v>
      </c>
      <c r="H471" s="1">
        <f>VLOOKUP(M471,評価協作成!$D$3:$F$838,2,FALSE)</f>
        <v>3</v>
      </c>
      <c r="I471" s="1">
        <f>VLOOKUP(M471,評価協作成!$D$3:$F$838,3,FALSE)</f>
        <v>0.5</v>
      </c>
      <c r="M471" s="1" t="str">
        <f t="shared" si="31"/>
        <v>富山県　富山</v>
      </c>
      <c r="O471" s="1">
        <f t="shared" si="28"/>
        <v>0</v>
      </c>
      <c r="P471" s="1">
        <f t="shared" si="29"/>
        <v>0</v>
      </c>
      <c r="Q471">
        <f>IF(VLOOKUP($B471,'20230120'!$A$3:$G$838,6,FALSE)="","",VLOOKUP($B471,'20230120'!$A$3:$G$838,6,FALSE))</f>
        <v>3</v>
      </c>
      <c r="R471">
        <f>IF(VLOOKUP($B471,'20230120'!$A$3:$G$838,7,FALSE)="","",VLOOKUP($B471,'20230120'!$A$3:$G$838,7,FALSE))</f>
        <v>0.5</v>
      </c>
    </row>
    <row r="472" spans="1:18">
      <c r="A472" s="10">
        <v>466</v>
      </c>
      <c r="B472" s="11">
        <v>612</v>
      </c>
      <c r="C472" t="s">
        <v>1106</v>
      </c>
      <c r="D472" s="12" t="s">
        <v>1107</v>
      </c>
      <c r="E472" s="15" t="s">
        <v>2179</v>
      </c>
      <c r="F472" s="11">
        <v>6</v>
      </c>
      <c r="G472" t="str">
        <f t="shared" si="30"/>
        <v>岡山県　</v>
      </c>
      <c r="H472" s="1">
        <f>VLOOKUP(M472,評価協作成!$D$3:$F$838,2,FALSE)</f>
        <v>2.2999999999999998</v>
      </c>
      <c r="I472" s="1">
        <f>VLOOKUP(M472,評価協作成!$D$3:$F$838,3,FALSE)</f>
        <v>-2.1</v>
      </c>
      <c r="M472" s="1" t="str">
        <f t="shared" si="31"/>
        <v>岡山県　福渡</v>
      </c>
      <c r="O472" s="1">
        <f t="shared" si="28"/>
        <v>0</v>
      </c>
      <c r="P472" s="1">
        <f t="shared" si="29"/>
        <v>0</v>
      </c>
      <c r="Q472">
        <f>IF(VLOOKUP($B472,'20230120'!$A$3:$G$838,6,FALSE)="","",VLOOKUP($B472,'20230120'!$A$3:$G$838,6,FALSE))</f>
        <v>2.2999999999999998</v>
      </c>
      <c r="R472">
        <f>IF(VLOOKUP($B472,'20230120'!$A$3:$G$838,7,FALSE)="","",VLOOKUP($B472,'20230120'!$A$3:$G$838,7,FALSE))</f>
        <v>-2.1</v>
      </c>
    </row>
    <row r="473" spans="1:18">
      <c r="A473" s="10">
        <v>467</v>
      </c>
      <c r="B473" s="11">
        <v>284</v>
      </c>
      <c r="C473" t="s">
        <v>587</v>
      </c>
      <c r="D473" s="12" t="s">
        <v>588</v>
      </c>
      <c r="E473" s="12" t="s">
        <v>1873</v>
      </c>
      <c r="F473" s="11">
        <v>5</v>
      </c>
      <c r="G473" t="str">
        <f t="shared" si="30"/>
        <v>福島県　</v>
      </c>
      <c r="H473" s="1">
        <f>VLOOKUP(M473,評価協作成!$D$3:$F$838,2,FALSE)</f>
        <v>2.1</v>
      </c>
      <c r="I473" s="1">
        <f>VLOOKUP(M473,評価協作成!$D$3:$F$838,3,FALSE)</f>
        <v>-2</v>
      </c>
      <c r="M473" s="1" t="str">
        <f t="shared" si="31"/>
        <v>福島県　相馬</v>
      </c>
      <c r="O473" s="1">
        <f t="shared" si="28"/>
        <v>0</v>
      </c>
      <c r="P473" s="1">
        <f t="shared" si="29"/>
        <v>0</v>
      </c>
      <c r="Q473">
        <f>IF(VLOOKUP($B473,'20230120'!$A$3:$G$838,6,FALSE)="","",VLOOKUP($B473,'20230120'!$A$3:$G$838,6,FALSE))</f>
        <v>2.1</v>
      </c>
      <c r="R473">
        <f>IF(VLOOKUP($B473,'20230120'!$A$3:$G$838,7,FALSE)="","",VLOOKUP($B473,'20230120'!$A$3:$G$838,7,FALSE))</f>
        <v>-2</v>
      </c>
    </row>
    <row r="474" spans="1:18">
      <c r="A474" s="10">
        <v>468</v>
      </c>
      <c r="B474" s="11">
        <v>597</v>
      </c>
      <c r="C474" t="s">
        <v>803</v>
      </c>
      <c r="D474" s="12" t="s">
        <v>804</v>
      </c>
      <c r="E474" s="15" t="s">
        <v>2166</v>
      </c>
      <c r="F474" s="11">
        <v>6</v>
      </c>
      <c r="G474" t="str">
        <f t="shared" si="30"/>
        <v>和歌山県</v>
      </c>
      <c r="H474" s="1">
        <f>VLOOKUP(M474,評価協作成!$D$3:$F$838,2,FALSE)</f>
        <v>3</v>
      </c>
      <c r="I474" s="1">
        <f>VLOOKUP(M474,評価協作成!$D$3:$F$838,3,FALSE)</f>
        <v>-0.4</v>
      </c>
      <c r="M474" s="1" t="str">
        <f t="shared" si="31"/>
        <v>和歌山県清水</v>
      </c>
      <c r="O474" s="1">
        <f t="shared" si="28"/>
        <v>0</v>
      </c>
      <c r="P474" s="1">
        <f t="shared" si="29"/>
        <v>0</v>
      </c>
      <c r="Q474">
        <f>IF(VLOOKUP($B474,'20230120'!$A$3:$G$838,6,FALSE)="","",VLOOKUP($B474,'20230120'!$A$3:$G$838,6,FALSE))</f>
        <v>3</v>
      </c>
      <c r="R474">
        <f>IF(VLOOKUP($B474,'20230120'!$A$3:$G$838,7,FALSE)="","",VLOOKUP($B474,'20230120'!$A$3:$G$838,7,FALSE))</f>
        <v>-0.4</v>
      </c>
    </row>
    <row r="475" spans="1:18">
      <c r="A475" s="10">
        <v>469</v>
      </c>
      <c r="B475" s="11">
        <v>529</v>
      </c>
      <c r="C475" t="s">
        <v>1560</v>
      </c>
      <c r="D475" s="12" t="s">
        <v>1602</v>
      </c>
      <c r="E475" s="15" t="s">
        <v>2101</v>
      </c>
      <c r="F475" s="11">
        <v>5</v>
      </c>
      <c r="G475" t="str">
        <f t="shared" si="30"/>
        <v>石川県　</v>
      </c>
      <c r="H475" s="1">
        <f>VLOOKUP(M475,評価協作成!$D$3:$F$838,2,FALSE)</f>
        <v>3.5</v>
      </c>
      <c r="I475" s="1">
        <f>VLOOKUP(M475,評価協作成!$D$3:$F$838,3,FALSE)</f>
        <v>0.4</v>
      </c>
      <c r="M475" s="1" t="str">
        <f t="shared" si="31"/>
        <v>石川県　志賀</v>
      </c>
      <c r="O475" s="1">
        <f t="shared" si="28"/>
        <v>0</v>
      </c>
      <c r="P475" s="1">
        <f t="shared" si="29"/>
        <v>0</v>
      </c>
      <c r="Q475">
        <f>IF(VLOOKUP($B475,'20230120'!$A$3:$G$838,6,FALSE)="","",VLOOKUP($B475,'20230120'!$A$3:$G$838,6,FALSE))</f>
        <v>3.5</v>
      </c>
      <c r="R475">
        <f>IF(VLOOKUP($B475,'20230120'!$A$3:$G$838,7,FALSE)="","",VLOOKUP($B475,'20230120'!$A$3:$G$838,7,FALSE))</f>
        <v>0.4</v>
      </c>
    </row>
    <row r="476" spans="1:18">
      <c r="A476" s="10">
        <v>470</v>
      </c>
      <c r="B476" s="11">
        <v>570</v>
      </c>
      <c r="C476" t="s">
        <v>1031</v>
      </c>
      <c r="D476" s="12" t="s">
        <v>1032</v>
      </c>
      <c r="E476" s="12" t="s">
        <v>2139</v>
      </c>
      <c r="F476" s="11">
        <v>5</v>
      </c>
      <c r="G476" t="str">
        <f t="shared" si="30"/>
        <v>兵庫県　</v>
      </c>
      <c r="H476" s="1">
        <f>VLOOKUP(M476,評価協作成!$D$3:$F$838,2,FALSE)</f>
        <v>3.1</v>
      </c>
      <c r="I476" s="1">
        <f>VLOOKUP(M476,評価協作成!$D$3:$F$838,3,FALSE)</f>
        <v>0.3</v>
      </c>
      <c r="M476" s="1" t="str">
        <f t="shared" si="31"/>
        <v>兵庫県　豊岡</v>
      </c>
      <c r="O476" s="1">
        <f t="shared" si="28"/>
        <v>0</v>
      </c>
      <c r="P476" s="1">
        <f t="shared" si="29"/>
        <v>0</v>
      </c>
      <c r="Q476">
        <f>IF(VLOOKUP($B476,'20230120'!$A$3:$G$838,6,FALSE)="","",VLOOKUP($B476,'20230120'!$A$3:$G$838,6,FALSE))</f>
        <v>3.1</v>
      </c>
      <c r="R476">
        <f>IF(VLOOKUP($B476,'20230120'!$A$3:$G$838,7,FALSE)="","",VLOOKUP($B476,'20230120'!$A$3:$G$838,7,FALSE))</f>
        <v>0.3</v>
      </c>
    </row>
    <row r="477" spans="1:18">
      <c r="A477" s="10">
        <v>471</v>
      </c>
      <c r="B477" s="11">
        <v>610</v>
      </c>
      <c r="C477" t="s">
        <v>1102</v>
      </c>
      <c r="D477" s="12" t="s">
        <v>1103</v>
      </c>
      <c r="E477" s="12" t="s">
        <v>2178</v>
      </c>
      <c r="F477" s="11">
        <v>5</v>
      </c>
      <c r="G477" t="str">
        <f t="shared" si="30"/>
        <v>岡山県　</v>
      </c>
      <c r="H477" s="1">
        <f>VLOOKUP(M477,評価協作成!$D$3:$F$838,2,FALSE)</f>
        <v>2.2000000000000002</v>
      </c>
      <c r="I477" s="1">
        <f>VLOOKUP(M477,評価協作成!$D$3:$F$838,3,FALSE)</f>
        <v>-1.7</v>
      </c>
      <c r="M477" s="1" t="str">
        <f t="shared" si="31"/>
        <v>岡山県　津山</v>
      </c>
      <c r="O477" s="1">
        <f t="shared" si="28"/>
        <v>0</v>
      </c>
      <c r="P477" s="1">
        <f t="shared" si="29"/>
        <v>0</v>
      </c>
      <c r="Q477">
        <f>IF(VLOOKUP($B477,'20230120'!$A$3:$G$838,6,FALSE)="","",VLOOKUP($B477,'20230120'!$A$3:$G$838,6,FALSE))</f>
        <v>2.2000000000000002</v>
      </c>
      <c r="R477">
        <f>IF(VLOOKUP($B477,'20230120'!$A$3:$G$838,7,FALSE)="","",VLOOKUP($B477,'20230120'!$A$3:$G$838,7,FALSE))</f>
        <v>-1.7</v>
      </c>
    </row>
    <row r="478" spans="1:18">
      <c r="A478" s="10">
        <v>472</v>
      </c>
      <c r="B478" s="11">
        <v>534</v>
      </c>
      <c r="C478" t="s">
        <v>977</v>
      </c>
      <c r="D478" s="12" t="s">
        <v>978</v>
      </c>
      <c r="E478" s="12" t="s">
        <v>2106</v>
      </c>
      <c r="F478" s="11">
        <v>6</v>
      </c>
      <c r="G478" t="str">
        <f t="shared" si="30"/>
        <v>石川県　</v>
      </c>
      <c r="H478" s="1">
        <f>VLOOKUP(M478,評価協作成!$D$3:$F$838,2,FALSE)</f>
        <v>3.4</v>
      </c>
      <c r="I478" s="1">
        <f>VLOOKUP(M478,評価協作成!$D$3:$F$838,3,FALSE)</f>
        <v>0.6</v>
      </c>
      <c r="M478" s="1" t="str">
        <f t="shared" si="31"/>
        <v>石川県　小松</v>
      </c>
      <c r="O478" s="1">
        <f t="shared" si="28"/>
        <v>0</v>
      </c>
      <c r="P478" s="1">
        <f t="shared" si="29"/>
        <v>0</v>
      </c>
      <c r="Q478">
        <f>IF(VLOOKUP($B478,'20230120'!$A$3:$G$838,6,FALSE)="","",VLOOKUP($B478,'20230120'!$A$3:$G$838,6,FALSE))</f>
        <v>3.4</v>
      </c>
      <c r="R478">
        <f>IF(VLOOKUP($B478,'20230120'!$A$3:$G$838,7,FALSE)="","",VLOOKUP($B478,'20230120'!$A$3:$G$838,7,FALSE))</f>
        <v>0.6</v>
      </c>
    </row>
    <row r="479" spans="1:18">
      <c r="A479" s="10">
        <v>473</v>
      </c>
      <c r="B479" s="11">
        <v>331</v>
      </c>
      <c r="C479" t="s">
        <v>1537</v>
      </c>
      <c r="D479" s="12" t="s">
        <v>1579</v>
      </c>
      <c r="E479" s="12" t="s">
        <v>1917</v>
      </c>
      <c r="F479" s="11">
        <v>5</v>
      </c>
      <c r="G479" t="str">
        <f t="shared" si="30"/>
        <v>栃木県　</v>
      </c>
      <c r="H479" s="1">
        <f>VLOOKUP(M479,評価協作成!$D$3:$F$838,2,FALSE)</f>
        <v>1.9</v>
      </c>
      <c r="I479" s="1">
        <f>VLOOKUP(M479,評価協作成!$D$3:$F$838,3,FALSE)</f>
        <v>-2.7</v>
      </c>
      <c r="M479" s="1" t="str">
        <f>G479&amp;"烏山"</f>
        <v>栃木県　烏山</v>
      </c>
      <c r="N479" s="1" t="s">
        <v>3302</v>
      </c>
      <c r="O479" s="1">
        <f t="shared" si="28"/>
        <v>0</v>
      </c>
      <c r="P479" s="1">
        <f t="shared" si="29"/>
        <v>0</v>
      </c>
      <c r="Q479">
        <f>IF(VLOOKUP($B479,'20230120'!$A$3:$G$838,6,FALSE)="","",VLOOKUP($B479,'20230120'!$A$3:$G$838,6,FALSE))</f>
        <v>1.9</v>
      </c>
      <c r="R479">
        <f>IF(VLOOKUP($B479,'20230120'!$A$3:$G$838,7,FALSE)="","",VLOOKUP($B479,'20230120'!$A$3:$G$838,7,FALSE))</f>
        <v>-2.7</v>
      </c>
    </row>
    <row r="480" spans="1:18">
      <c r="A480" s="10">
        <v>474</v>
      </c>
      <c r="B480" s="11">
        <v>531</v>
      </c>
      <c r="C480" t="s">
        <v>973</v>
      </c>
      <c r="D480" s="12" t="s">
        <v>974</v>
      </c>
      <c r="E480" s="12" t="s">
        <v>2103</v>
      </c>
      <c r="F480" s="11">
        <v>5</v>
      </c>
      <c r="G480" t="str">
        <f t="shared" si="30"/>
        <v>石川県　</v>
      </c>
      <c r="H480" s="1">
        <f>VLOOKUP(M480,評価協作成!$D$3:$F$838,2,FALSE)</f>
        <v>3.5</v>
      </c>
      <c r="I480" s="1">
        <f>VLOOKUP(M480,評価協作成!$D$3:$F$838,3,FALSE)</f>
        <v>0.5</v>
      </c>
      <c r="M480" s="1" t="str">
        <f t="shared" si="31"/>
        <v>石川県　羽咋</v>
      </c>
      <c r="O480" s="1">
        <f t="shared" si="28"/>
        <v>0</v>
      </c>
      <c r="P480" s="1">
        <f t="shared" si="29"/>
        <v>0</v>
      </c>
      <c r="Q480">
        <f>IF(VLOOKUP($B480,'20230120'!$A$3:$G$838,6,FALSE)="","",VLOOKUP($B480,'20230120'!$A$3:$G$838,6,FALSE))</f>
        <v>3.5</v>
      </c>
      <c r="R480">
        <f>IF(VLOOKUP($B480,'20230120'!$A$3:$G$838,7,FALSE)="","",VLOOKUP($B480,'20230120'!$A$3:$G$838,7,FALSE))</f>
        <v>0.5</v>
      </c>
    </row>
    <row r="481" spans="1:18">
      <c r="A481" s="10">
        <v>475</v>
      </c>
      <c r="B481" s="11">
        <v>557</v>
      </c>
      <c r="C481" t="s">
        <v>1009</v>
      </c>
      <c r="D481" s="12" t="s">
        <v>1010</v>
      </c>
      <c r="E481" s="12" t="s">
        <v>2127</v>
      </c>
      <c r="F481" s="11">
        <v>5</v>
      </c>
      <c r="G481" t="str">
        <f t="shared" si="30"/>
        <v>京都府　</v>
      </c>
      <c r="H481" s="1">
        <f>VLOOKUP(M481,評価協作成!$D$3:$F$838,2,FALSE)</f>
        <v>2.8</v>
      </c>
      <c r="I481" s="1">
        <f>VLOOKUP(M481,評価協作成!$D$3:$F$838,3,FALSE)</f>
        <v>-0.2</v>
      </c>
      <c r="M481" s="1" t="str">
        <f t="shared" si="31"/>
        <v>京都府　福知山</v>
      </c>
      <c r="O481" s="1">
        <f t="shared" si="28"/>
        <v>0</v>
      </c>
      <c r="P481" s="1">
        <f t="shared" si="29"/>
        <v>0</v>
      </c>
      <c r="Q481">
        <f>IF(VLOOKUP($B481,'20230120'!$A$3:$G$838,6,FALSE)="","",VLOOKUP($B481,'20230120'!$A$3:$G$838,6,FALSE))</f>
        <v>2.8</v>
      </c>
      <c r="R481">
        <f>IF(VLOOKUP($B481,'20230120'!$A$3:$G$838,7,FALSE)="","",VLOOKUP($B481,'20230120'!$A$3:$G$838,7,FALSE))</f>
        <v>-0.2</v>
      </c>
    </row>
    <row r="482" spans="1:18">
      <c r="A482" s="10">
        <v>476</v>
      </c>
      <c r="B482" s="11">
        <v>629</v>
      </c>
      <c r="C482" t="s">
        <v>1510</v>
      </c>
      <c r="D482" s="12" t="s">
        <v>1614</v>
      </c>
      <c r="E482" s="12" t="s">
        <v>2195</v>
      </c>
      <c r="F482" s="11">
        <v>5</v>
      </c>
      <c r="G482" t="str">
        <f t="shared" si="30"/>
        <v>広島県　</v>
      </c>
      <c r="H482" s="1">
        <f>VLOOKUP(M482,評価協作成!$D$3:$F$838,2,FALSE)</f>
        <v>2.2999999999999998</v>
      </c>
      <c r="I482" s="1">
        <f>VLOOKUP(M482,評価協作成!$D$3:$F$838,3,FALSE)</f>
        <v>-2.1</v>
      </c>
      <c r="M482" s="1" t="str">
        <f t="shared" si="31"/>
        <v>広島県　東広島</v>
      </c>
      <c r="O482" s="1">
        <f t="shared" si="28"/>
        <v>0</v>
      </c>
      <c r="P482" s="1">
        <f t="shared" si="29"/>
        <v>0</v>
      </c>
      <c r="Q482">
        <f>IF(VLOOKUP($B482,'20230120'!$A$3:$G$838,6,FALSE)="","",VLOOKUP($B482,'20230120'!$A$3:$G$838,6,FALSE))</f>
        <v>2.2999999999999998</v>
      </c>
      <c r="R482">
        <f>IF(VLOOKUP($B482,'20230120'!$A$3:$G$838,7,FALSE)="","",VLOOKUP($B482,'20230120'!$A$3:$G$838,7,FALSE))</f>
        <v>-2.1</v>
      </c>
    </row>
    <row r="483" spans="1:18">
      <c r="A483" s="10">
        <v>477</v>
      </c>
      <c r="B483" s="11">
        <v>580</v>
      </c>
      <c r="C483" t="s">
        <v>1049</v>
      </c>
      <c r="D483" s="12" t="s">
        <v>1050</v>
      </c>
      <c r="E483" s="12" t="s">
        <v>2149</v>
      </c>
      <c r="F483" s="11">
        <v>5</v>
      </c>
      <c r="G483" t="str">
        <f t="shared" si="30"/>
        <v>兵庫県　</v>
      </c>
      <c r="H483" s="1">
        <f>VLOOKUP(M483,評価協作成!$D$3:$F$838,2,FALSE)</f>
        <v>2.1</v>
      </c>
      <c r="I483" s="1">
        <f>VLOOKUP(M483,評価協作成!$D$3:$F$838,3,FALSE)</f>
        <v>-2.1</v>
      </c>
      <c r="M483" s="1" t="str">
        <f t="shared" si="31"/>
        <v>兵庫県　三田</v>
      </c>
      <c r="O483" s="1">
        <f t="shared" si="28"/>
        <v>0</v>
      </c>
      <c r="P483" s="1">
        <f t="shared" si="29"/>
        <v>0</v>
      </c>
      <c r="Q483">
        <f>IF(VLOOKUP($B483,'20230120'!$A$3:$G$838,6,FALSE)="","",VLOOKUP($B483,'20230120'!$A$3:$G$838,6,FALSE))</f>
        <v>2.1</v>
      </c>
      <c r="R483">
        <f>IF(VLOOKUP($B483,'20230120'!$A$3:$G$838,7,FALSE)="","",VLOOKUP($B483,'20230120'!$A$3:$G$838,7,FALSE))</f>
        <v>-2.1</v>
      </c>
    </row>
    <row r="484" spans="1:18">
      <c r="A484" s="10">
        <v>478</v>
      </c>
      <c r="B484" s="11">
        <v>539</v>
      </c>
      <c r="C484" t="s">
        <v>983</v>
      </c>
      <c r="D484" s="12" t="s">
        <v>984</v>
      </c>
      <c r="E484" s="12" t="s">
        <v>2110</v>
      </c>
      <c r="F484" s="11">
        <v>6</v>
      </c>
      <c r="G484" t="str">
        <f t="shared" si="30"/>
        <v>福井県　</v>
      </c>
      <c r="H484" s="1">
        <f>VLOOKUP(M484,評価協作成!$D$3:$F$838,2,FALSE)</f>
        <v>2.9</v>
      </c>
      <c r="I484" s="1">
        <f>VLOOKUP(M484,評価協作成!$D$3:$F$838,3,FALSE)</f>
        <v>0.5</v>
      </c>
      <c r="M484" s="1" t="str">
        <f t="shared" si="31"/>
        <v>福井県　福井</v>
      </c>
      <c r="O484" s="1">
        <f t="shared" si="28"/>
        <v>0.10000000000000009</v>
      </c>
      <c r="P484" s="1">
        <f t="shared" si="29"/>
        <v>0</v>
      </c>
      <c r="Q484">
        <f>IF(VLOOKUP($B484,'20230120'!$A$3:$G$838,6,FALSE)="","",VLOOKUP($B484,'20230120'!$A$3:$G$838,6,FALSE))</f>
        <v>3</v>
      </c>
      <c r="R484">
        <f>IF(VLOOKUP($B484,'20230120'!$A$3:$G$838,7,FALSE)="","",VLOOKUP($B484,'20230120'!$A$3:$G$838,7,FALSE))</f>
        <v>0.5</v>
      </c>
    </row>
    <row r="485" spans="1:18">
      <c r="A485" s="10">
        <v>479</v>
      </c>
      <c r="B485" s="11">
        <v>556</v>
      </c>
      <c r="C485" t="s">
        <v>1007</v>
      </c>
      <c r="D485" s="12" t="s">
        <v>1008</v>
      </c>
      <c r="E485" s="12" t="s">
        <v>2126</v>
      </c>
      <c r="F485" s="11">
        <v>6</v>
      </c>
      <c r="G485" t="str">
        <f t="shared" si="30"/>
        <v>京都府　</v>
      </c>
      <c r="H485" s="1">
        <f>VLOOKUP(M485,評価協作成!$D$3:$F$838,2,FALSE)</f>
        <v>3.6</v>
      </c>
      <c r="I485" s="1">
        <f>VLOOKUP(M485,評価協作成!$D$3:$F$838,3,FALSE)</f>
        <v>0.7</v>
      </c>
      <c r="M485" s="1" t="str">
        <f t="shared" si="31"/>
        <v>京都府　舞鶴</v>
      </c>
      <c r="O485" s="1">
        <f t="shared" si="28"/>
        <v>0</v>
      </c>
      <c r="P485" s="1">
        <f t="shared" si="29"/>
        <v>0</v>
      </c>
      <c r="Q485">
        <f>IF(VLOOKUP($B485,'20230120'!$A$3:$G$838,6,FALSE)="","",VLOOKUP($B485,'20230120'!$A$3:$G$838,6,FALSE))</f>
        <v>3.6</v>
      </c>
      <c r="R485">
        <f>IF(VLOOKUP($B485,'20230120'!$A$3:$G$838,7,FALSE)="","",VLOOKUP($B485,'20230120'!$A$3:$G$838,7,FALSE))</f>
        <v>0.7</v>
      </c>
    </row>
    <row r="486" spans="1:18">
      <c r="A486" s="10">
        <v>480</v>
      </c>
      <c r="B486" s="11">
        <v>537</v>
      </c>
      <c r="C486" t="s">
        <v>979</v>
      </c>
      <c r="D486" s="12" t="s">
        <v>980</v>
      </c>
      <c r="E486" s="15" t="s">
        <v>2109</v>
      </c>
      <c r="F486" s="11">
        <v>5</v>
      </c>
      <c r="G486" t="str">
        <f t="shared" si="30"/>
        <v>福井県　</v>
      </c>
      <c r="H486" s="1">
        <f>VLOOKUP(M486,評価協作成!$D$3:$F$838,2,FALSE)</f>
        <v>3.2</v>
      </c>
      <c r="I486" s="1">
        <f>VLOOKUP(M486,評価協作成!$D$3:$F$838,3,FALSE)</f>
        <v>0.5</v>
      </c>
      <c r="M486" s="1" t="str">
        <f t="shared" si="31"/>
        <v>福井県　三国</v>
      </c>
      <c r="O486" s="1">
        <f t="shared" si="28"/>
        <v>0</v>
      </c>
      <c r="P486" s="1">
        <f t="shared" si="29"/>
        <v>0</v>
      </c>
      <c r="Q486">
        <f>IF(VLOOKUP($B486,'20230120'!$A$3:$G$838,6,FALSE)="","",VLOOKUP($B486,'20230120'!$A$3:$G$838,6,FALSE))</f>
        <v>3.2</v>
      </c>
      <c r="R486">
        <f>IF(VLOOKUP($B486,'20230120'!$A$3:$G$838,7,FALSE)="","",VLOOKUP($B486,'20230120'!$A$3:$G$838,7,FALSE))</f>
        <v>0.5</v>
      </c>
    </row>
    <row r="487" spans="1:18">
      <c r="A487" s="10">
        <v>481</v>
      </c>
      <c r="B487" s="11">
        <v>327</v>
      </c>
      <c r="C487" t="s">
        <v>627</v>
      </c>
      <c r="D487" s="12" t="s">
        <v>628</v>
      </c>
      <c r="E487" s="12" t="s">
        <v>1913</v>
      </c>
      <c r="F487" s="11">
        <v>5</v>
      </c>
      <c r="G487" t="str">
        <f t="shared" si="30"/>
        <v>栃木県　</v>
      </c>
      <c r="H487" s="1">
        <f>VLOOKUP(M487,評価協作成!$D$3:$F$838,2,FALSE)</f>
        <v>1.9</v>
      </c>
      <c r="I487" s="1">
        <f>VLOOKUP(M487,評価協作成!$D$3:$F$838,3,FALSE)</f>
        <v>-3.9</v>
      </c>
      <c r="M487" s="1" t="str">
        <f t="shared" si="31"/>
        <v>栃木県　大田原</v>
      </c>
      <c r="O487" s="1">
        <f t="shared" si="28"/>
        <v>-9.9999999999999867E-2</v>
      </c>
      <c r="P487" s="1">
        <f t="shared" si="29"/>
        <v>0</v>
      </c>
      <c r="Q487">
        <f>IF(VLOOKUP($B487,'20230120'!$A$3:$G$838,6,FALSE)="","",VLOOKUP($B487,'20230120'!$A$3:$G$838,6,FALSE))</f>
        <v>1.8</v>
      </c>
      <c r="R487">
        <f>IF(VLOOKUP($B487,'20230120'!$A$3:$G$838,7,FALSE)="","",VLOOKUP($B487,'20230120'!$A$3:$G$838,7,FALSE))</f>
        <v>-3.9</v>
      </c>
    </row>
    <row r="488" spans="1:18">
      <c r="A488" s="10">
        <v>482</v>
      </c>
      <c r="B488" s="11">
        <v>494</v>
      </c>
      <c r="C488" t="s">
        <v>907</v>
      </c>
      <c r="D488" s="12" t="s">
        <v>908</v>
      </c>
      <c r="E488" s="12" t="s">
        <v>2071</v>
      </c>
      <c r="F488" s="11">
        <v>5</v>
      </c>
      <c r="G488" t="str">
        <f t="shared" si="30"/>
        <v>新潟県　</v>
      </c>
      <c r="H488" s="1">
        <f>VLOOKUP(M488,評価協作成!$D$3:$F$838,2,FALSE)</f>
        <v>4.2</v>
      </c>
      <c r="I488" s="1">
        <f>VLOOKUP(M488,評価協作成!$D$3:$F$838,3,FALSE)</f>
        <v>1.9</v>
      </c>
      <c r="M488" s="1" t="str">
        <f t="shared" si="31"/>
        <v>新潟県　相川</v>
      </c>
      <c r="O488" s="1">
        <f t="shared" si="28"/>
        <v>0</v>
      </c>
      <c r="P488" s="1">
        <f t="shared" si="29"/>
        <v>0</v>
      </c>
      <c r="Q488">
        <f>IF(VLOOKUP($B488,'20230120'!$A$3:$G$838,6,FALSE)="","",VLOOKUP($B488,'20230120'!$A$3:$G$838,6,FALSE))</f>
        <v>4.2</v>
      </c>
      <c r="R488">
        <f>IF(VLOOKUP($B488,'20230120'!$A$3:$G$838,7,FALSE)="","",VLOOKUP($B488,'20230120'!$A$3:$G$838,7,FALSE))</f>
        <v>1.9</v>
      </c>
    </row>
    <row r="489" spans="1:18">
      <c r="A489" s="10">
        <v>483</v>
      </c>
      <c r="B489" s="11">
        <v>306</v>
      </c>
      <c r="C489" t="s">
        <v>1535</v>
      </c>
      <c r="D489" s="12" t="s">
        <v>1576</v>
      </c>
      <c r="E489" s="12" t="s">
        <v>1894</v>
      </c>
      <c r="F489" s="11">
        <v>5</v>
      </c>
      <c r="G489" t="str">
        <f t="shared" si="30"/>
        <v>福島県　</v>
      </c>
      <c r="H489" s="1">
        <f>VLOOKUP(M489,評価協作成!$D$3:$F$838,2,FALSE)</f>
        <v>2.2000000000000002</v>
      </c>
      <c r="I489" s="1">
        <f>VLOOKUP(M489,評価協作成!$D$3:$F$838,3,FALSE)</f>
        <v>-2.4</v>
      </c>
      <c r="M489" s="1" t="str">
        <f>G489&amp;"上遠野"</f>
        <v>福島県　上遠野</v>
      </c>
      <c r="N489" s="1" t="s">
        <v>3304</v>
      </c>
      <c r="O489" s="1">
        <f t="shared" si="28"/>
        <v>0</v>
      </c>
      <c r="P489" s="1">
        <f t="shared" si="29"/>
        <v>0</v>
      </c>
      <c r="Q489">
        <f>IF(VLOOKUP($B489,'20230120'!$A$3:$G$838,6,FALSE)="","",VLOOKUP($B489,'20230120'!$A$3:$G$838,6,FALSE))</f>
        <v>2.2000000000000002</v>
      </c>
      <c r="R489">
        <f>IF(VLOOKUP($B489,'20230120'!$A$3:$G$838,7,FALSE)="","",VLOOKUP($B489,'20230120'!$A$3:$G$838,7,FALSE))</f>
        <v>-2.4</v>
      </c>
    </row>
    <row r="490" spans="1:18">
      <c r="A490" s="10">
        <v>484</v>
      </c>
      <c r="B490" s="11">
        <v>773</v>
      </c>
      <c r="C490" t="s">
        <v>1377</v>
      </c>
      <c r="D490" s="12" t="s">
        <v>1378</v>
      </c>
      <c r="E490" s="12" t="s">
        <v>2333</v>
      </c>
      <c r="F490" s="11">
        <v>5</v>
      </c>
      <c r="G490" t="str">
        <f t="shared" si="30"/>
        <v>熊本県　</v>
      </c>
      <c r="H490" s="1">
        <f>VLOOKUP(M490,評価協作成!$D$3:$F$838,2,FALSE)</f>
        <v>2.1</v>
      </c>
      <c r="I490" s="1">
        <f>VLOOKUP(M490,評価協作成!$D$3:$F$838,3,FALSE)</f>
        <v>-2</v>
      </c>
      <c r="M490" s="1" t="str">
        <f t="shared" si="31"/>
        <v>熊本県　高森</v>
      </c>
      <c r="O490" s="1">
        <f t="shared" si="28"/>
        <v>0</v>
      </c>
      <c r="P490" s="1">
        <f t="shared" si="29"/>
        <v>0</v>
      </c>
      <c r="Q490">
        <f>IF(VLOOKUP($B490,'20230120'!$A$3:$G$838,6,FALSE)="","",VLOOKUP($B490,'20230120'!$A$3:$G$838,6,FALSE))</f>
        <v>2.1</v>
      </c>
      <c r="R490">
        <f>IF(VLOOKUP($B490,'20230120'!$A$3:$G$838,7,FALSE)="","",VLOOKUP($B490,'20230120'!$A$3:$G$838,7,FALSE))</f>
        <v>-2</v>
      </c>
    </row>
    <row r="491" spans="1:18">
      <c r="A491" s="10">
        <v>485</v>
      </c>
      <c r="B491" s="11">
        <v>711</v>
      </c>
      <c r="C491" t="s">
        <v>1274</v>
      </c>
      <c r="D491" s="12" t="s">
        <v>1275</v>
      </c>
      <c r="E491" s="12" t="s">
        <v>2275</v>
      </c>
      <c r="F491" s="11">
        <v>6</v>
      </c>
      <c r="G491" t="str">
        <f t="shared" si="30"/>
        <v>山口県　</v>
      </c>
      <c r="H491" s="1">
        <f>VLOOKUP(M491,評価協作成!$D$3:$F$838,2,FALSE)</f>
        <v>2.9</v>
      </c>
      <c r="I491" s="1">
        <f>VLOOKUP(M491,評価協作成!$D$3:$F$838,3,FALSE)</f>
        <v>-0.5</v>
      </c>
      <c r="M491" s="1" t="str">
        <f t="shared" si="31"/>
        <v>山口県　広瀬</v>
      </c>
      <c r="O491" s="1">
        <f t="shared" si="28"/>
        <v>-0.10000000000000009</v>
      </c>
      <c r="P491" s="1">
        <f t="shared" si="29"/>
        <v>0</v>
      </c>
      <c r="Q491">
        <f>IF(VLOOKUP($B491,'20230120'!$A$3:$G$838,6,FALSE)="","",VLOOKUP($B491,'20230120'!$A$3:$G$838,6,FALSE))</f>
        <v>2.8</v>
      </c>
      <c r="R491">
        <f>IF(VLOOKUP($B491,'20230120'!$A$3:$G$838,7,FALSE)="","",VLOOKUP($B491,'20230120'!$A$3:$G$838,7,FALSE))</f>
        <v>-0.5</v>
      </c>
    </row>
    <row r="492" spans="1:18">
      <c r="A492" s="10">
        <v>486</v>
      </c>
      <c r="B492" s="11">
        <v>592</v>
      </c>
      <c r="C492" t="s">
        <v>1073</v>
      </c>
      <c r="D492" s="12" t="s">
        <v>1074</v>
      </c>
      <c r="E492" s="12" t="s">
        <v>2161</v>
      </c>
      <c r="F492" s="11">
        <v>5</v>
      </c>
      <c r="G492" t="str">
        <f t="shared" si="30"/>
        <v>奈良県　</v>
      </c>
      <c r="H492" s="1">
        <f>VLOOKUP(M492,評価協作成!$D$3:$F$838,2,FALSE)</f>
        <v>2.9</v>
      </c>
      <c r="I492" s="1">
        <f>VLOOKUP(M492,評価協作成!$D$3:$F$838,3,FALSE)</f>
        <v>-0.3</v>
      </c>
      <c r="M492" s="1" t="str">
        <f t="shared" si="31"/>
        <v>奈良県　上北山</v>
      </c>
      <c r="O492" s="1">
        <f t="shared" si="28"/>
        <v>0</v>
      </c>
      <c r="P492" s="1">
        <f t="shared" si="29"/>
        <v>0</v>
      </c>
      <c r="Q492">
        <f>IF(VLOOKUP($B492,'20230120'!$A$3:$G$838,6,FALSE)="","",VLOOKUP($B492,'20230120'!$A$3:$G$838,6,FALSE))</f>
        <v>2.9</v>
      </c>
      <c r="R492">
        <f>IF(VLOOKUP($B492,'20230120'!$A$3:$G$838,7,FALSE)="","",VLOOKUP($B492,'20230120'!$A$3:$G$838,7,FALSE))</f>
        <v>-0.3</v>
      </c>
    </row>
    <row r="493" spans="1:18">
      <c r="A493" s="10">
        <v>487</v>
      </c>
      <c r="B493" s="11">
        <v>332</v>
      </c>
      <c r="C493" t="s">
        <v>629</v>
      </c>
      <c r="D493" s="12" t="s">
        <v>630</v>
      </c>
      <c r="E493" s="12" t="s">
        <v>1918</v>
      </c>
      <c r="F493" s="11">
        <v>5</v>
      </c>
      <c r="G493" t="str">
        <f t="shared" si="30"/>
        <v>栃木県　</v>
      </c>
      <c r="H493" s="1">
        <f>VLOOKUP(M493,評価協作成!$D$3:$F$838,2,FALSE)</f>
        <v>1.2</v>
      </c>
      <c r="I493" s="1">
        <f>VLOOKUP(M493,評価協作成!$D$3:$F$838,3,FALSE)</f>
        <v>-3.1</v>
      </c>
      <c r="M493" s="1" t="str">
        <f t="shared" si="31"/>
        <v>栃木県　鹿沼</v>
      </c>
      <c r="O493" s="1">
        <f t="shared" si="28"/>
        <v>0</v>
      </c>
      <c r="P493" s="1">
        <f t="shared" si="29"/>
        <v>0</v>
      </c>
      <c r="Q493">
        <f>IF(VLOOKUP($B493,'20230120'!$A$3:$G$838,6,FALSE)="","",VLOOKUP($B493,'20230120'!$A$3:$G$838,6,FALSE))</f>
        <v>1.2</v>
      </c>
      <c r="R493">
        <f>IF(VLOOKUP($B493,'20230120'!$A$3:$G$838,7,FALSE)="","",VLOOKUP($B493,'20230120'!$A$3:$G$838,7,FALSE))</f>
        <v>-3.1</v>
      </c>
    </row>
    <row r="494" spans="1:18">
      <c r="A494" s="10">
        <v>488</v>
      </c>
      <c r="B494" s="11">
        <v>547</v>
      </c>
      <c r="C494" t="s">
        <v>1564</v>
      </c>
      <c r="D494" s="12" t="s">
        <v>1606</v>
      </c>
      <c r="E494" s="15" t="s">
        <v>2118</v>
      </c>
      <c r="F494" s="11">
        <v>5</v>
      </c>
      <c r="G494" t="str">
        <f t="shared" si="30"/>
        <v>滋賀県　</v>
      </c>
      <c r="H494" s="1">
        <f>VLOOKUP(M494,評価協作成!$D$3:$F$838,2,FALSE)</f>
        <v>2.9</v>
      </c>
      <c r="I494" s="1">
        <f>VLOOKUP(M494,評価協作成!$D$3:$F$838,3,FALSE)</f>
        <v>0.1</v>
      </c>
      <c r="M494" s="1" t="str">
        <f>G494&amp;"虎姫"</f>
        <v>滋賀県　虎姫</v>
      </c>
      <c r="N494" s="1" t="s">
        <v>3306</v>
      </c>
      <c r="O494" s="1">
        <f t="shared" si="28"/>
        <v>0</v>
      </c>
      <c r="P494" s="1">
        <f t="shared" si="29"/>
        <v>0</v>
      </c>
      <c r="Q494">
        <f>IF(VLOOKUP($B494,'20230120'!$A$3:$G$838,6,FALSE)="","",VLOOKUP($B494,'20230120'!$A$3:$G$838,6,FALSE))</f>
        <v>2.9</v>
      </c>
      <c r="R494">
        <f>IF(VLOOKUP($B494,'20230120'!$A$3:$G$838,7,FALSE)="","",VLOOKUP($B494,'20230120'!$A$3:$G$838,7,FALSE))</f>
        <v>0.1</v>
      </c>
    </row>
    <row r="495" spans="1:18">
      <c r="A495" s="10">
        <v>489</v>
      </c>
      <c r="B495" s="11">
        <v>334</v>
      </c>
      <c r="C495" t="s">
        <v>631</v>
      </c>
      <c r="D495" s="12" t="s">
        <v>632</v>
      </c>
      <c r="E495" s="12" t="s">
        <v>1920</v>
      </c>
      <c r="F495" s="11">
        <v>5</v>
      </c>
      <c r="G495" t="str">
        <f t="shared" si="30"/>
        <v>栃木県　</v>
      </c>
      <c r="H495" s="1">
        <f>VLOOKUP(M495,評価協作成!$D$3:$F$838,2,FALSE)</f>
        <v>1.3</v>
      </c>
      <c r="I495" s="1">
        <f>VLOOKUP(M495,評価協作成!$D$3:$F$838,3,FALSE)</f>
        <v>-4.4000000000000004</v>
      </c>
      <c r="M495" s="1" t="str">
        <f t="shared" si="31"/>
        <v>栃木県　真岡</v>
      </c>
      <c r="O495" s="1">
        <f t="shared" si="28"/>
        <v>0</v>
      </c>
      <c r="P495" s="1">
        <f t="shared" si="29"/>
        <v>0</v>
      </c>
      <c r="Q495">
        <f>IF(VLOOKUP($B495,'20230120'!$A$3:$G$838,6,FALSE)="","",VLOOKUP($B495,'20230120'!$A$3:$G$838,6,FALSE))</f>
        <v>1.3</v>
      </c>
      <c r="R495">
        <f>IF(VLOOKUP($B495,'20230120'!$A$3:$G$838,7,FALSE)="","",VLOOKUP($B495,'20230120'!$A$3:$G$838,7,FALSE))</f>
        <v>-4.4000000000000004</v>
      </c>
    </row>
    <row r="496" spans="1:18">
      <c r="A496" s="10">
        <v>490</v>
      </c>
      <c r="B496" s="11">
        <v>614</v>
      </c>
      <c r="C496" t="s">
        <v>1110</v>
      </c>
      <c r="D496" s="12" t="s">
        <v>1111</v>
      </c>
      <c r="E496" s="12" t="s">
        <v>2181</v>
      </c>
      <c r="F496" s="11">
        <v>5</v>
      </c>
      <c r="G496" t="str">
        <f t="shared" si="30"/>
        <v>岡山県　</v>
      </c>
      <c r="H496" s="1">
        <f>VLOOKUP(M496,評価協作成!$D$3:$F$838,2,FALSE)</f>
        <v>2.8</v>
      </c>
      <c r="I496" s="1">
        <f>VLOOKUP(M496,評価協作成!$D$3:$F$838,3,FALSE)</f>
        <v>-0.9</v>
      </c>
      <c r="M496" s="1" t="str">
        <f t="shared" si="31"/>
        <v>岡山県　高梁</v>
      </c>
      <c r="O496" s="1">
        <f t="shared" si="28"/>
        <v>0</v>
      </c>
      <c r="P496" s="1">
        <f t="shared" si="29"/>
        <v>0</v>
      </c>
      <c r="Q496">
        <f>IF(VLOOKUP($B496,'20230120'!$A$3:$G$838,6,FALSE)="","",VLOOKUP($B496,'20230120'!$A$3:$G$838,6,FALSE))</f>
        <v>2.8</v>
      </c>
      <c r="R496">
        <f>IF(VLOOKUP($B496,'20230120'!$A$3:$G$838,7,FALSE)="","",VLOOKUP($B496,'20230120'!$A$3:$G$838,7,FALSE))</f>
        <v>-0.9</v>
      </c>
    </row>
    <row r="497" spans="1:18">
      <c r="A497" s="10">
        <v>491</v>
      </c>
      <c r="B497" s="11">
        <v>422</v>
      </c>
      <c r="C497" t="s">
        <v>787</v>
      </c>
      <c r="D497" s="12" t="s">
        <v>788</v>
      </c>
      <c r="E497" s="12" t="s">
        <v>2005</v>
      </c>
      <c r="F497" s="11">
        <v>5</v>
      </c>
      <c r="G497" t="str">
        <f t="shared" si="30"/>
        <v>山梨県　</v>
      </c>
      <c r="H497" s="1">
        <f>VLOOKUP(M497,評価協作成!$D$3:$F$838,2,FALSE)</f>
        <v>1.4</v>
      </c>
      <c r="I497" s="1">
        <f>VLOOKUP(M497,評価協作成!$D$3:$F$838,3,FALSE)</f>
        <v>-3.4</v>
      </c>
      <c r="M497" s="1" t="str">
        <f t="shared" si="31"/>
        <v>山梨県　大月</v>
      </c>
      <c r="O497" s="1">
        <f t="shared" si="28"/>
        <v>0</v>
      </c>
      <c r="P497" s="1">
        <f t="shared" si="29"/>
        <v>0</v>
      </c>
      <c r="Q497">
        <f>IF(VLOOKUP($B497,'20230120'!$A$3:$G$838,6,FALSE)="","",VLOOKUP($B497,'20230120'!$A$3:$G$838,6,FALSE))</f>
        <v>1.4</v>
      </c>
      <c r="R497">
        <f>IF(VLOOKUP($B497,'20230120'!$A$3:$G$838,7,FALSE)="","",VLOOKUP($B497,'20230120'!$A$3:$G$838,7,FALSE))</f>
        <v>-3.4</v>
      </c>
    </row>
    <row r="498" spans="1:18">
      <c r="A498" s="10">
        <v>492</v>
      </c>
      <c r="B498" s="11">
        <v>550</v>
      </c>
      <c r="C498" t="s">
        <v>1566</v>
      </c>
      <c r="D498" s="12" t="s">
        <v>1608</v>
      </c>
      <c r="E498" s="15" t="s">
        <v>2121</v>
      </c>
      <c r="F498" s="11">
        <v>5</v>
      </c>
      <c r="G498" t="str">
        <f t="shared" si="30"/>
        <v>滋賀県　</v>
      </c>
      <c r="H498" s="1">
        <f>VLOOKUP(M498,評価協作成!$D$3:$F$838,2,FALSE)</f>
        <v>2.7</v>
      </c>
      <c r="I498" s="1">
        <f>VLOOKUP(M498,評価協作成!$D$3:$F$838,3,FALSE)</f>
        <v>-0.6</v>
      </c>
      <c r="M498" s="1" t="str">
        <f>G498&amp;"蒲生"</f>
        <v>滋賀県　蒲生</v>
      </c>
      <c r="N498" s="1" t="s">
        <v>3308</v>
      </c>
      <c r="O498" s="1">
        <f t="shared" si="28"/>
        <v>0</v>
      </c>
      <c r="P498" s="1">
        <f t="shared" si="29"/>
        <v>0</v>
      </c>
      <c r="Q498">
        <f>IF(VLOOKUP($B498,'20230120'!$A$3:$G$838,6,FALSE)="","",VLOOKUP($B498,'20230120'!$A$3:$G$838,6,FALSE))</f>
        <v>2.7</v>
      </c>
      <c r="R498">
        <f>IF(VLOOKUP($B498,'20230120'!$A$3:$G$838,7,FALSE)="","",VLOOKUP($B498,'20230120'!$A$3:$G$838,7,FALSE))</f>
        <v>-0.6</v>
      </c>
    </row>
    <row r="499" spans="1:18">
      <c r="A499" s="10">
        <v>493</v>
      </c>
      <c r="B499" s="11">
        <v>574</v>
      </c>
      <c r="C499" t="s">
        <v>1037</v>
      </c>
      <c r="D499" s="12" t="s">
        <v>1038</v>
      </c>
      <c r="E499" s="15" t="s">
        <v>2143</v>
      </c>
      <c r="F499" s="11">
        <v>5</v>
      </c>
      <c r="G499" t="str">
        <f t="shared" si="30"/>
        <v>兵庫県　</v>
      </c>
      <c r="H499" s="1">
        <f>VLOOKUP(M499,評価協作成!$D$3:$F$838,2,FALSE)</f>
        <v>2.8</v>
      </c>
      <c r="I499" s="1">
        <f>VLOOKUP(M499,評価協作成!$D$3:$F$838,3,FALSE)</f>
        <v>-0.5</v>
      </c>
      <c r="M499" s="1" t="str">
        <f t="shared" si="31"/>
        <v>兵庫県　柏原</v>
      </c>
      <c r="O499" s="1">
        <f t="shared" si="28"/>
        <v>0</v>
      </c>
      <c r="P499" s="1">
        <f t="shared" si="29"/>
        <v>0</v>
      </c>
      <c r="Q499">
        <f>IF(VLOOKUP($B499,'20230120'!$A$3:$G$838,6,FALSE)="","",VLOOKUP($B499,'20230120'!$A$3:$G$838,6,FALSE))</f>
        <v>2.8</v>
      </c>
      <c r="R499">
        <f>IF(VLOOKUP($B499,'20230120'!$A$3:$G$838,7,FALSE)="","",VLOOKUP($B499,'20230120'!$A$3:$G$838,7,FALSE))</f>
        <v>-0.5</v>
      </c>
    </row>
    <row r="500" spans="1:18">
      <c r="A500" s="10">
        <v>494</v>
      </c>
      <c r="B500" s="11">
        <v>353</v>
      </c>
      <c r="C500" t="s">
        <v>668</v>
      </c>
      <c r="D500" s="12" t="s">
        <v>669</v>
      </c>
      <c r="E500" s="12" t="s">
        <v>1939</v>
      </c>
      <c r="F500" s="11">
        <v>5</v>
      </c>
      <c r="G500" t="str">
        <f t="shared" si="30"/>
        <v>埼玉県　</v>
      </c>
      <c r="H500" s="1">
        <f>VLOOKUP(M500,評価協作成!$D$3:$F$838,2,FALSE)</f>
        <v>1.3</v>
      </c>
      <c r="I500" s="1">
        <f>VLOOKUP(M500,評価協作成!$D$3:$F$838,3,FALSE)</f>
        <v>-3.9</v>
      </c>
      <c r="M500" s="1" t="str">
        <f t="shared" si="31"/>
        <v>埼玉県　秩父</v>
      </c>
      <c r="O500" s="1">
        <f t="shared" si="28"/>
        <v>0</v>
      </c>
      <c r="P500" s="1">
        <f t="shared" si="29"/>
        <v>0</v>
      </c>
      <c r="Q500">
        <f>IF(VLOOKUP($B500,'20230120'!$A$3:$G$838,6,FALSE)="","",VLOOKUP($B500,'20230120'!$A$3:$G$838,6,FALSE))</f>
        <v>1.3</v>
      </c>
      <c r="R500">
        <f>IF(VLOOKUP($B500,'20230120'!$A$3:$G$838,7,FALSE)="","",VLOOKUP($B500,'20230120'!$A$3:$G$838,7,FALSE))</f>
        <v>-3.9</v>
      </c>
    </row>
    <row r="501" spans="1:18">
      <c r="A501" s="10">
        <v>495</v>
      </c>
      <c r="B501" s="11">
        <v>545</v>
      </c>
      <c r="C501" t="s">
        <v>993</v>
      </c>
      <c r="D501" s="12" t="s">
        <v>994</v>
      </c>
      <c r="E501" s="12" t="s">
        <v>2116</v>
      </c>
      <c r="F501" s="11">
        <v>6</v>
      </c>
      <c r="G501" t="str">
        <f t="shared" si="30"/>
        <v>福井県　</v>
      </c>
      <c r="H501" s="1">
        <f>VLOOKUP(M501,評価協作成!$D$3:$F$838,2,FALSE)</f>
        <v>3.7</v>
      </c>
      <c r="I501" s="1">
        <f>VLOOKUP(M501,評価協作成!$D$3:$F$838,3,FALSE)</f>
        <v>1.1000000000000001</v>
      </c>
      <c r="M501" s="1" t="str">
        <f t="shared" si="31"/>
        <v>福井県　小浜</v>
      </c>
      <c r="O501" s="1">
        <f t="shared" si="28"/>
        <v>0</v>
      </c>
      <c r="P501" s="1">
        <f t="shared" si="29"/>
        <v>0</v>
      </c>
      <c r="Q501">
        <f>IF(VLOOKUP($B501,'20230120'!$A$3:$G$838,6,FALSE)="","",VLOOKUP($B501,'20230120'!$A$3:$G$838,6,FALSE))</f>
        <v>3.7</v>
      </c>
      <c r="R501">
        <f>IF(VLOOKUP($B501,'20230120'!$A$3:$G$838,7,FALSE)="","",VLOOKUP($B501,'20230120'!$A$3:$G$838,7,FALSE))</f>
        <v>1.1000000000000001</v>
      </c>
    </row>
    <row r="502" spans="1:18">
      <c r="A502" s="10">
        <v>496</v>
      </c>
      <c r="B502" s="11">
        <v>710</v>
      </c>
      <c r="C502" t="s">
        <v>1272</v>
      </c>
      <c r="D502" s="12" t="s">
        <v>1273</v>
      </c>
      <c r="E502" s="12" t="s">
        <v>2274</v>
      </c>
      <c r="F502" s="11">
        <v>5</v>
      </c>
      <c r="G502" t="str">
        <f t="shared" si="30"/>
        <v>山口県　</v>
      </c>
      <c r="H502" s="1">
        <f>VLOOKUP(M502,評価協作成!$D$3:$F$838,2,FALSE)</f>
        <v>3</v>
      </c>
      <c r="I502" s="1">
        <f>VLOOKUP(M502,評価協作成!$D$3:$F$838,3,FALSE)</f>
        <v>-1.1000000000000001</v>
      </c>
      <c r="M502" s="1" t="str">
        <f t="shared" si="31"/>
        <v>山口県　秋吉台</v>
      </c>
      <c r="O502" s="1">
        <f t="shared" si="28"/>
        <v>0</v>
      </c>
      <c r="P502" s="1">
        <f t="shared" si="29"/>
        <v>0</v>
      </c>
      <c r="Q502">
        <f>IF(VLOOKUP($B502,'20230120'!$A$3:$G$838,6,FALSE)="","",VLOOKUP($B502,'20230120'!$A$3:$G$838,6,FALSE))</f>
        <v>3</v>
      </c>
      <c r="R502">
        <f>IF(VLOOKUP($B502,'20230120'!$A$3:$G$838,7,FALSE)="","",VLOOKUP($B502,'20230120'!$A$3:$G$838,7,FALSE))</f>
        <v>-1.1000000000000001</v>
      </c>
    </row>
    <row r="503" spans="1:18">
      <c r="A503" s="10">
        <v>497</v>
      </c>
      <c r="B503" s="11">
        <v>663</v>
      </c>
      <c r="C503" t="s">
        <v>200</v>
      </c>
      <c r="D503" s="12" t="s">
        <v>201</v>
      </c>
      <c r="E503" s="12" t="s">
        <v>2229</v>
      </c>
      <c r="F503" s="11">
        <v>5</v>
      </c>
      <c r="G503" t="str">
        <f t="shared" si="30"/>
        <v>徳島県　</v>
      </c>
      <c r="H503" s="1">
        <f>VLOOKUP(M503,評価協作成!$D$3:$F$838,2,FALSE)</f>
        <v>3.3</v>
      </c>
      <c r="I503" s="1">
        <f>VLOOKUP(M503,評価協作成!$D$3:$F$838,3,FALSE)</f>
        <v>0.1</v>
      </c>
      <c r="M503" s="1" t="str">
        <f t="shared" si="31"/>
        <v>徳島県　池田</v>
      </c>
      <c r="O503" s="1">
        <f t="shared" si="28"/>
        <v>0</v>
      </c>
      <c r="P503" s="1">
        <f t="shared" si="29"/>
        <v>0</v>
      </c>
      <c r="Q503">
        <f>IF(VLOOKUP($B503,'20230120'!$A$3:$G$838,6,FALSE)="","",VLOOKUP($B503,'20230120'!$A$3:$G$838,6,FALSE))</f>
        <v>3.3</v>
      </c>
      <c r="R503">
        <f>IF(VLOOKUP($B503,'20230120'!$A$3:$G$838,7,FALSE)="","",VLOOKUP($B503,'20230120'!$A$3:$G$838,7,FALSE))</f>
        <v>0.1</v>
      </c>
    </row>
    <row r="504" spans="1:18">
      <c r="A504" s="10">
        <v>498</v>
      </c>
      <c r="B504" s="11">
        <v>429</v>
      </c>
      <c r="C504" t="s">
        <v>797</v>
      </c>
      <c r="D504" s="12" t="s">
        <v>798</v>
      </c>
      <c r="E504" s="12" t="s">
        <v>2011</v>
      </c>
      <c r="F504" s="11">
        <v>5</v>
      </c>
      <c r="G504" t="str">
        <f t="shared" si="30"/>
        <v>静岡県　</v>
      </c>
      <c r="H504" s="1">
        <f>VLOOKUP(M504,評価協作成!$D$3:$F$838,2,FALSE)</f>
        <v>2.7</v>
      </c>
      <c r="I504" s="1">
        <f>VLOOKUP(M504,評価協作成!$D$3:$F$838,3,FALSE)</f>
        <v>-1.7</v>
      </c>
      <c r="M504" s="1" t="str">
        <f t="shared" si="31"/>
        <v>静岡県　御殿場</v>
      </c>
      <c r="O504" s="1">
        <f t="shared" si="28"/>
        <v>-0.10000000000000009</v>
      </c>
      <c r="P504" s="1">
        <f t="shared" si="29"/>
        <v>0</v>
      </c>
      <c r="Q504">
        <f>IF(VLOOKUP($B504,'20230120'!$A$3:$G$838,6,FALSE)="","",VLOOKUP($B504,'20230120'!$A$3:$G$838,6,FALSE))</f>
        <v>2.6</v>
      </c>
      <c r="R504">
        <f>IF(VLOOKUP($B504,'20230120'!$A$3:$G$838,7,FALSE)="","",VLOOKUP($B504,'20230120'!$A$3:$G$838,7,FALSE))</f>
        <v>-1.7</v>
      </c>
    </row>
    <row r="505" spans="1:18">
      <c r="A505" s="10">
        <v>499</v>
      </c>
      <c r="B505" s="11">
        <v>593</v>
      </c>
      <c r="C505" t="s">
        <v>1075</v>
      </c>
      <c r="D505" s="12" t="s">
        <v>1076</v>
      </c>
      <c r="E505" s="12" t="s">
        <v>2162</v>
      </c>
      <c r="F505" s="11">
        <v>5</v>
      </c>
      <c r="G505" t="str">
        <f t="shared" si="30"/>
        <v>奈良県　</v>
      </c>
      <c r="H505" s="1">
        <f>VLOOKUP(M505,評価協作成!$D$3:$F$838,2,FALSE)</f>
        <v>3.1</v>
      </c>
      <c r="I505" s="1">
        <f>VLOOKUP(M505,評価協作成!$D$3:$F$838,3,FALSE)</f>
        <v>-0.1</v>
      </c>
      <c r="M505" s="1" t="str">
        <f t="shared" si="31"/>
        <v>奈良県　風屋</v>
      </c>
      <c r="O505" s="1">
        <f t="shared" si="28"/>
        <v>0</v>
      </c>
      <c r="P505" s="1">
        <f t="shared" si="29"/>
        <v>0</v>
      </c>
      <c r="Q505">
        <f>IF(VLOOKUP($B505,'20230120'!$A$3:$G$838,6,FALSE)="","",VLOOKUP($B505,'20230120'!$A$3:$G$838,6,FALSE))</f>
        <v>3.1</v>
      </c>
      <c r="R505">
        <f>IF(VLOOKUP($B505,'20230120'!$A$3:$G$838,7,FALSE)="","",VLOOKUP($B505,'20230120'!$A$3:$G$838,7,FALSE))</f>
        <v>-0.1</v>
      </c>
    </row>
    <row r="506" spans="1:18">
      <c r="A506" s="10">
        <v>500</v>
      </c>
      <c r="B506" s="11">
        <v>577</v>
      </c>
      <c r="C506" t="s">
        <v>1043</v>
      </c>
      <c r="D506" s="12" t="s">
        <v>1044</v>
      </c>
      <c r="E506" s="12" t="s">
        <v>2146</v>
      </c>
      <c r="F506" s="11">
        <v>5</v>
      </c>
      <c r="G506" t="str">
        <f t="shared" si="30"/>
        <v>兵庫県　</v>
      </c>
      <c r="H506" s="1">
        <f>VLOOKUP(M506,評価協作成!$D$3:$F$838,2,FALSE)</f>
        <v>2.7</v>
      </c>
      <c r="I506" s="1">
        <f>VLOOKUP(M506,評価協作成!$D$3:$F$838,3,FALSE)</f>
        <v>-1.4</v>
      </c>
      <c r="M506" s="1" t="str">
        <f t="shared" si="31"/>
        <v>兵庫県　西脇</v>
      </c>
      <c r="O506" s="1">
        <f t="shared" si="28"/>
        <v>0</v>
      </c>
      <c r="P506" s="1">
        <f t="shared" si="29"/>
        <v>0</v>
      </c>
      <c r="Q506">
        <f>IF(VLOOKUP($B506,'20230120'!$A$3:$G$838,6,FALSE)="","",VLOOKUP($B506,'20230120'!$A$3:$G$838,6,FALSE))</f>
        <v>2.7</v>
      </c>
      <c r="R506">
        <f>IF(VLOOKUP($B506,'20230120'!$A$3:$G$838,7,FALSE)="","",VLOOKUP($B506,'20230120'!$A$3:$G$838,7,FALSE))</f>
        <v>-1.4</v>
      </c>
    </row>
    <row r="507" spans="1:18">
      <c r="A507" s="10">
        <v>501</v>
      </c>
      <c r="B507" s="11">
        <v>313</v>
      </c>
      <c r="C507" t="s">
        <v>597</v>
      </c>
      <c r="D507" s="12" t="s">
        <v>598</v>
      </c>
      <c r="E507" s="12" t="s">
        <v>1900</v>
      </c>
      <c r="F507" s="11">
        <v>5</v>
      </c>
      <c r="G507" t="str">
        <f t="shared" si="30"/>
        <v>茨城県　</v>
      </c>
      <c r="H507" s="1">
        <f>VLOOKUP(M507,評価協作成!$D$3:$F$838,2,FALSE)</f>
        <v>2.4</v>
      </c>
      <c r="I507" s="1">
        <f>VLOOKUP(M507,評価協作成!$D$3:$F$838,3,FALSE)</f>
        <v>-2.9</v>
      </c>
      <c r="M507" s="1" t="str">
        <f t="shared" si="31"/>
        <v>茨城県　笠間</v>
      </c>
      <c r="O507" s="1">
        <f t="shared" si="28"/>
        <v>0</v>
      </c>
      <c r="P507" s="1">
        <f t="shared" si="29"/>
        <v>0</v>
      </c>
      <c r="Q507">
        <f>IF(VLOOKUP($B507,'20230120'!$A$3:$G$838,6,FALSE)="","",VLOOKUP($B507,'20230120'!$A$3:$G$838,6,FALSE))</f>
        <v>2.4</v>
      </c>
      <c r="R507">
        <f>IF(VLOOKUP($B507,'20230120'!$A$3:$G$838,7,FALSE)="","",VLOOKUP($B507,'20230120'!$A$3:$G$838,7,FALSE))</f>
        <v>-2.9</v>
      </c>
    </row>
    <row r="508" spans="1:18">
      <c r="A508" s="10">
        <v>502</v>
      </c>
      <c r="B508" s="11">
        <v>533</v>
      </c>
      <c r="C508" t="s">
        <v>975</v>
      </c>
      <c r="D508" s="12" t="s">
        <v>976</v>
      </c>
      <c r="E508" s="12" t="s">
        <v>2105</v>
      </c>
      <c r="F508" s="11">
        <v>6</v>
      </c>
      <c r="G508" t="str">
        <f t="shared" si="30"/>
        <v>石川県　</v>
      </c>
      <c r="H508" s="1">
        <f>VLOOKUP(M508,評価協作成!$D$3:$F$838,2,FALSE)</f>
        <v>3.7</v>
      </c>
      <c r="I508" s="1">
        <f>VLOOKUP(M508,評価協作成!$D$3:$F$838,3,FALSE)</f>
        <v>1.3</v>
      </c>
      <c r="M508" s="1" t="str">
        <f t="shared" si="31"/>
        <v>石川県　金沢</v>
      </c>
      <c r="O508" s="1">
        <f t="shared" si="28"/>
        <v>0</v>
      </c>
      <c r="P508" s="1">
        <f t="shared" si="29"/>
        <v>0</v>
      </c>
      <c r="Q508">
        <f>IF(VLOOKUP($B508,'20230120'!$A$3:$G$838,6,FALSE)="","",VLOOKUP($B508,'20230120'!$A$3:$G$838,6,FALSE))</f>
        <v>3.7</v>
      </c>
      <c r="R508">
        <f>IF(VLOOKUP($B508,'20230120'!$A$3:$G$838,7,FALSE)="","",VLOOKUP($B508,'20230120'!$A$3:$G$838,7,FALSE))</f>
        <v>1.3</v>
      </c>
    </row>
    <row r="509" spans="1:18">
      <c r="A509" s="10">
        <v>503</v>
      </c>
      <c r="B509" s="11">
        <v>544</v>
      </c>
      <c r="C509" t="s">
        <v>991</v>
      </c>
      <c r="D509" s="12" t="s">
        <v>992</v>
      </c>
      <c r="E509" s="12" t="s">
        <v>2115</v>
      </c>
      <c r="F509" s="11">
        <v>6</v>
      </c>
      <c r="G509" t="str">
        <f t="shared" si="30"/>
        <v>福井県　</v>
      </c>
      <c r="H509" s="1">
        <f>VLOOKUP(M509,評価協作成!$D$3:$F$838,2,FALSE)</f>
        <v>4.2</v>
      </c>
      <c r="I509" s="1">
        <f>VLOOKUP(M509,評価協作成!$D$3:$F$838,3,FALSE)</f>
        <v>1.2</v>
      </c>
      <c r="M509" s="1" t="str">
        <f t="shared" si="31"/>
        <v>福井県　美浜</v>
      </c>
      <c r="O509" s="1">
        <f t="shared" si="28"/>
        <v>0</v>
      </c>
      <c r="P509" s="1">
        <f t="shared" si="29"/>
        <v>0</v>
      </c>
      <c r="Q509">
        <f>IF(VLOOKUP($B509,'20230120'!$A$3:$G$838,6,FALSE)="","",VLOOKUP($B509,'20230120'!$A$3:$G$838,6,FALSE))</f>
        <v>4.2</v>
      </c>
      <c r="R509">
        <f>IF(VLOOKUP($B509,'20230120'!$A$3:$G$838,7,FALSE)="","",VLOOKUP($B509,'20230120'!$A$3:$G$838,7,FALSE))</f>
        <v>1.2</v>
      </c>
    </row>
    <row r="510" spans="1:18">
      <c r="A510" s="10">
        <v>504</v>
      </c>
      <c r="B510" s="11">
        <v>739</v>
      </c>
      <c r="C510" t="s">
        <v>1322</v>
      </c>
      <c r="D510" s="12" t="s">
        <v>1323</v>
      </c>
      <c r="E510" s="12" t="s">
        <v>2302</v>
      </c>
      <c r="F510" s="11">
        <v>5</v>
      </c>
      <c r="G510" t="str">
        <f t="shared" si="30"/>
        <v>大分県　</v>
      </c>
      <c r="H510" s="1">
        <f>VLOOKUP(M510,評価協作成!$D$3:$F$838,2,FALSE)</f>
        <v>2.6</v>
      </c>
      <c r="I510" s="1">
        <f>VLOOKUP(M510,評価協作成!$D$3:$F$838,3,FALSE)</f>
        <v>-1.6</v>
      </c>
      <c r="M510" s="1" t="str">
        <f t="shared" si="31"/>
        <v>大分県　玖珠</v>
      </c>
      <c r="O510" s="1">
        <f t="shared" si="28"/>
        <v>0</v>
      </c>
      <c r="P510" s="1">
        <f t="shared" si="29"/>
        <v>0</v>
      </c>
      <c r="Q510">
        <f>IF(VLOOKUP($B510,'20230120'!$A$3:$G$838,6,FALSE)="","",VLOOKUP($B510,'20230120'!$A$3:$G$838,6,FALSE))</f>
        <v>2.6</v>
      </c>
      <c r="R510">
        <f>IF(VLOOKUP($B510,'20230120'!$A$3:$G$838,7,FALSE)="","",VLOOKUP($B510,'20230120'!$A$3:$G$838,7,FALSE))</f>
        <v>-1.6</v>
      </c>
    </row>
    <row r="511" spans="1:18">
      <c r="A511" s="10">
        <v>505</v>
      </c>
      <c r="B511" s="11">
        <v>424</v>
      </c>
      <c r="C511" t="s">
        <v>1549</v>
      </c>
      <c r="D511" s="12" t="s">
        <v>1591</v>
      </c>
      <c r="E511" s="12" t="s">
        <v>2006</v>
      </c>
      <c r="F511" s="11">
        <v>5</v>
      </c>
      <c r="G511" t="str">
        <f t="shared" si="30"/>
        <v>山梨県　</v>
      </c>
      <c r="H511" s="1">
        <f>VLOOKUP(M511,評価協作成!$D$3:$F$838,2,FALSE)</f>
        <v>1.1000000000000001</v>
      </c>
      <c r="I511" s="1">
        <f>VLOOKUP(M511,評価協作成!$D$3:$F$838,3,FALSE)</f>
        <v>-3.6</v>
      </c>
      <c r="M511" s="1" t="str">
        <f t="shared" si="31"/>
        <v>山梨県　切石</v>
      </c>
      <c r="O511" s="1">
        <f t="shared" si="28"/>
        <v>0</v>
      </c>
      <c r="P511" s="1">
        <f t="shared" si="29"/>
        <v>0</v>
      </c>
      <c r="Q511">
        <f>IF(VLOOKUP($B511,'20230120'!$A$3:$G$838,6,FALSE)="","",VLOOKUP($B511,'20230120'!$A$3:$G$838,6,FALSE))</f>
        <v>1.1000000000000001</v>
      </c>
      <c r="R511">
        <f>IF(VLOOKUP($B511,'20230120'!$A$3:$G$838,7,FALSE)="","",VLOOKUP($B511,'20230120'!$A$3:$G$838,7,FALSE))</f>
        <v>-3.6</v>
      </c>
    </row>
    <row r="512" spans="1:18">
      <c r="A512" s="10">
        <v>506</v>
      </c>
      <c r="B512" s="11">
        <v>613</v>
      </c>
      <c r="C512" t="s">
        <v>1108</v>
      </c>
      <c r="D512" s="12" t="s">
        <v>1109</v>
      </c>
      <c r="E512" s="12" t="s">
        <v>2180</v>
      </c>
      <c r="F512" s="11">
        <v>5</v>
      </c>
      <c r="G512" t="str">
        <f t="shared" si="30"/>
        <v>岡山県　</v>
      </c>
      <c r="H512" s="1">
        <f>VLOOKUP(M512,評価協作成!$D$3:$F$838,2,FALSE)</f>
        <v>2.8</v>
      </c>
      <c r="I512" s="1">
        <f>VLOOKUP(M512,評価協作成!$D$3:$F$838,3,FALSE)</f>
        <v>-2</v>
      </c>
      <c r="M512" s="1" t="str">
        <f t="shared" si="31"/>
        <v>岡山県　和気</v>
      </c>
      <c r="O512" s="1">
        <f t="shared" si="28"/>
        <v>0</v>
      </c>
      <c r="P512" s="1">
        <f t="shared" si="29"/>
        <v>0</v>
      </c>
      <c r="Q512">
        <f>IF(VLOOKUP($B512,'20230120'!$A$3:$G$838,6,FALSE)="","",VLOOKUP($B512,'20230120'!$A$3:$G$838,6,FALSE))</f>
        <v>2.8</v>
      </c>
      <c r="R512">
        <f>IF(VLOOKUP($B512,'20230120'!$A$3:$G$838,7,FALSE)="","",VLOOKUP($B512,'20230120'!$A$3:$G$838,7,FALSE))</f>
        <v>-2</v>
      </c>
    </row>
    <row r="513" spans="1:18">
      <c r="A513" s="10">
        <v>507</v>
      </c>
      <c r="B513" s="11">
        <v>712</v>
      </c>
      <c r="C513" t="s">
        <v>1520</v>
      </c>
      <c r="D513" s="12" t="s">
        <v>1626</v>
      </c>
      <c r="E513" s="13" t="s">
        <v>2276</v>
      </c>
      <c r="F513" s="11">
        <v>5</v>
      </c>
      <c r="G513" t="str">
        <f t="shared" si="30"/>
        <v>山口県　</v>
      </c>
      <c r="H513" s="1">
        <f>VLOOKUP(M513,評価協作成!$D$3:$F$838,2,FALSE)</f>
        <v>3.6</v>
      </c>
      <c r="I513" s="1">
        <f>VLOOKUP(M513,評価協作成!$D$3:$F$838,3,FALSE)</f>
        <v>-0.6</v>
      </c>
      <c r="M513" s="1" t="str">
        <f t="shared" si="31"/>
        <v>山口県　豊田</v>
      </c>
      <c r="O513" s="1">
        <f t="shared" si="28"/>
        <v>0</v>
      </c>
      <c r="P513" s="1">
        <f t="shared" si="29"/>
        <v>0</v>
      </c>
      <c r="Q513">
        <f>IF(VLOOKUP($B513,'20230120'!$A$3:$G$838,6,FALSE)="","",VLOOKUP($B513,'20230120'!$A$3:$G$838,6,FALSE))</f>
        <v>3.6</v>
      </c>
      <c r="R513">
        <f>IF(VLOOKUP($B513,'20230120'!$A$3:$G$838,7,FALSE)="","",VLOOKUP($B513,'20230120'!$A$3:$G$838,7,FALSE))</f>
        <v>-0.6</v>
      </c>
    </row>
    <row r="514" spans="1:18">
      <c r="A514" s="10">
        <v>508</v>
      </c>
      <c r="B514" s="11">
        <v>591</v>
      </c>
      <c r="C514" t="s">
        <v>1071</v>
      </c>
      <c r="D514" s="12" t="s">
        <v>1072</v>
      </c>
      <c r="E514" s="12" t="s">
        <v>2160</v>
      </c>
      <c r="F514" s="11">
        <v>6</v>
      </c>
      <c r="G514" t="str">
        <f t="shared" si="30"/>
        <v>奈良県　</v>
      </c>
      <c r="H514" s="1">
        <f>VLOOKUP(M514,評価協作成!$D$3:$F$838,2,FALSE)</f>
        <v>3.2</v>
      </c>
      <c r="I514" s="1">
        <f>VLOOKUP(M514,評価協作成!$D$3:$F$838,3,FALSE)</f>
        <v>-0.3</v>
      </c>
      <c r="M514" s="1" t="str">
        <f t="shared" si="31"/>
        <v>奈良県　五條</v>
      </c>
      <c r="O514" s="1">
        <f t="shared" si="28"/>
        <v>0</v>
      </c>
      <c r="P514" s="1">
        <f t="shared" si="29"/>
        <v>0</v>
      </c>
      <c r="Q514">
        <f>IF(VLOOKUP($B514,'20230120'!$A$3:$G$838,6,FALSE)="","",VLOOKUP($B514,'20230120'!$A$3:$G$838,6,FALSE))</f>
        <v>3.2</v>
      </c>
      <c r="R514">
        <f>IF(VLOOKUP($B514,'20230120'!$A$3:$G$838,7,FALSE)="","",VLOOKUP($B514,'20230120'!$A$3:$G$838,7,FALSE))</f>
        <v>-0.3</v>
      </c>
    </row>
    <row r="515" spans="1:18">
      <c r="A515" s="10">
        <v>509</v>
      </c>
      <c r="B515" s="11">
        <v>475</v>
      </c>
      <c r="C515" t="s">
        <v>875</v>
      </c>
      <c r="D515" s="12" t="s">
        <v>876</v>
      </c>
      <c r="E515" s="12" t="s">
        <v>2054</v>
      </c>
      <c r="F515" s="11">
        <v>5</v>
      </c>
      <c r="G515" t="str">
        <f t="shared" si="30"/>
        <v>岐阜県　</v>
      </c>
      <c r="H515" s="1">
        <f>VLOOKUP(M515,評価協作成!$D$3:$F$838,2,FALSE)</f>
        <v>3</v>
      </c>
      <c r="I515" s="1">
        <f>VLOOKUP(M515,評価協作成!$D$3:$F$838,3,FALSE)</f>
        <v>0.1</v>
      </c>
      <c r="M515" s="1" t="str">
        <f t="shared" si="31"/>
        <v>岐阜県　関ケ原</v>
      </c>
      <c r="O515" s="1">
        <f t="shared" si="28"/>
        <v>0</v>
      </c>
      <c r="P515" s="1">
        <f t="shared" si="29"/>
        <v>0</v>
      </c>
      <c r="Q515">
        <f>IF(VLOOKUP($B515,'20230120'!$A$3:$G$838,6,FALSE)="","",VLOOKUP($B515,'20230120'!$A$3:$G$838,6,FALSE))</f>
        <v>3</v>
      </c>
      <c r="R515">
        <f>IF(VLOOKUP($B515,'20230120'!$A$3:$G$838,7,FALSE)="","",VLOOKUP($B515,'20230120'!$A$3:$G$838,7,FALSE))</f>
        <v>0.1</v>
      </c>
    </row>
    <row r="516" spans="1:18">
      <c r="A516" s="10">
        <v>510</v>
      </c>
      <c r="B516" s="11">
        <v>301</v>
      </c>
      <c r="C516" t="s">
        <v>589</v>
      </c>
      <c r="D516" s="12" t="s">
        <v>590</v>
      </c>
      <c r="E516" s="12" t="s">
        <v>1889</v>
      </c>
      <c r="F516" s="11">
        <v>5</v>
      </c>
      <c r="G516" t="str">
        <f t="shared" si="30"/>
        <v>福島県　</v>
      </c>
      <c r="H516" s="1">
        <f>VLOOKUP(M516,評価協作成!$D$3:$F$838,2,FALSE)</f>
        <v>3.3</v>
      </c>
      <c r="I516" s="1">
        <f>VLOOKUP(M516,評価協作成!$D$3:$F$838,3,FALSE)</f>
        <v>-1.1000000000000001</v>
      </c>
      <c r="M516" s="1" t="str">
        <f t="shared" si="31"/>
        <v>福島県　広野</v>
      </c>
      <c r="O516" s="1">
        <f t="shared" si="28"/>
        <v>0</v>
      </c>
      <c r="P516" s="1">
        <f t="shared" si="29"/>
        <v>0</v>
      </c>
      <c r="Q516">
        <f>IF(VLOOKUP($B516,'20230120'!$A$3:$G$838,6,FALSE)="","",VLOOKUP($B516,'20230120'!$A$3:$G$838,6,FALSE))</f>
        <v>3.3</v>
      </c>
      <c r="R516">
        <f>IF(VLOOKUP($B516,'20230120'!$A$3:$G$838,7,FALSE)="","",VLOOKUP($B516,'20230120'!$A$3:$G$838,7,FALSE))</f>
        <v>-1.1000000000000001</v>
      </c>
    </row>
    <row r="517" spans="1:18">
      <c r="A517" s="10">
        <v>511</v>
      </c>
      <c r="B517" s="11">
        <v>642</v>
      </c>
      <c r="C517" t="s">
        <v>1153</v>
      </c>
      <c r="D517" s="12" t="s">
        <v>1154</v>
      </c>
      <c r="E517" s="12" t="s">
        <v>2208</v>
      </c>
      <c r="F517" s="11">
        <v>6</v>
      </c>
      <c r="G517" t="str">
        <f t="shared" si="30"/>
        <v>島根県　</v>
      </c>
      <c r="H517" s="1">
        <f>VLOOKUP(M517,評価協作成!$D$3:$F$838,2,FALSE)</f>
        <v>4.8</v>
      </c>
      <c r="I517" s="1">
        <f>VLOOKUP(M517,評価協作成!$D$3:$F$838,3,FALSE)</f>
        <v>1.5</v>
      </c>
      <c r="M517" s="1" t="str">
        <f t="shared" si="31"/>
        <v>島根県　出雲</v>
      </c>
      <c r="O517" s="1">
        <f t="shared" si="28"/>
        <v>0</v>
      </c>
      <c r="P517" s="1">
        <f t="shared" si="29"/>
        <v>0</v>
      </c>
      <c r="Q517">
        <f>IF(VLOOKUP($B517,'20230120'!$A$3:$G$838,6,FALSE)="","",VLOOKUP($B517,'20230120'!$A$3:$G$838,6,FALSE))</f>
        <v>4.8</v>
      </c>
      <c r="R517">
        <f>IF(VLOOKUP($B517,'20230120'!$A$3:$G$838,7,FALSE)="","",VLOOKUP($B517,'20230120'!$A$3:$G$838,7,FALSE))</f>
        <v>1.5</v>
      </c>
    </row>
    <row r="518" spans="1:18">
      <c r="A518" s="10">
        <v>512</v>
      </c>
      <c r="B518" s="11">
        <v>626</v>
      </c>
      <c r="C518" t="s">
        <v>1509</v>
      </c>
      <c r="D518" s="12" t="s">
        <v>1613</v>
      </c>
      <c r="E518" s="12" t="s">
        <v>2396</v>
      </c>
      <c r="F518" s="11">
        <v>6</v>
      </c>
      <c r="G518" t="str">
        <f t="shared" si="30"/>
        <v>広島県　</v>
      </c>
      <c r="H518" s="1">
        <f>VLOOKUP(M518,評価協作成!$D$3:$F$838,2,FALSE)</f>
        <v>3</v>
      </c>
      <c r="I518" s="1">
        <f>VLOOKUP(M518,評価協作成!$D$3:$F$838,3,FALSE)</f>
        <v>-0.8</v>
      </c>
      <c r="M518" s="1" t="str">
        <f t="shared" si="31"/>
        <v>広島県　三入</v>
      </c>
      <c r="O518" s="1">
        <f t="shared" si="28"/>
        <v>0</v>
      </c>
      <c r="P518" s="1">
        <f t="shared" si="29"/>
        <v>0</v>
      </c>
      <c r="Q518">
        <f>IF(VLOOKUP($B518,'20230120'!$A$3:$G$838,6,FALSE)="","",VLOOKUP($B518,'20230120'!$A$3:$G$838,6,FALSE))</f>
        <v>3</v>
      </c>
      <c r="R518">
        <f>IF(VLOOKUP($B518,'20230120'!$A$3:$G$838,7,FALSE)="","",VLOOKUP($B518,'20230120'!$A$3:$G$838,7,FALSE))</f>
        <v>-0.8</v>
      </c>
    </row>
    <row r="519" spans="1:18">
      <c r="A519" s="10">
        <v>513</v>
      </c>
      <c r="B519" s="11">
        <v>555</v>
      </c>
      <c r="C519" t="s">
        <v>1005</v>
      </c>
      <c r="D519" s="12" t="s">
        <v>1006</v>
      </c>
      <c r="E519" s="12" t="s">
        <v>2125</v>
      </c>
      <c r="F519" s="11">
        <v>5</v>
      </c>
      <c r="G519" t="str">
        <f t="shared" si="30"/>
        <v>京都府　</v>
      </c>
      <c r="H519" s="1">
        <f>VLOOKUP(M519,評価協作成!$D$3:$F$838,2,FALSE)</f>
        <v>4.0999999999999996</v>
      </c>
      <c r="I519" s="1">
        <f>VLOOKUP(M519,評価協作成!$D$3:$F$838,3,FALSE)</f>
        <v>0.9</v>
      </c>
      <c r="M519" s="1" t="str">
        <f t="shared" si="31"/>
        <v>京都府　宮津</v>
      </c>
      <c r="O519" s="1">
        <f t="shared" ref="O519:O582" si="32">Q519-H519</f>
        <v>0</v>
      </c>
      <c r="P519" s="1">
        <f t="shared" ref="P519:P582" si="33">R519-I519</f>
        <v>0</v>
      </c>
      <c r="Q519">
        <f>IF(VLOOKUP($B519,'20230120'!$A$3:$G$838,6,FALSE)="","",VLOOKUP($B519,'20230120'!$A$3:$G$838,6,FALSE))</f>
        <v>4.0999999999999996</v>
      </c>
      <c r="R519">
        <f>IF(VLOOKUP($B519,'20230120'!$A$3:$G$838,7,FALSE)="","",VLOOKUP($B519,'20230120'!$A$3:$G$838,7,FALSE))</f>
        <v>0.9</v>
      </c>
    </row>
    <row r="520" spans="1:18">
      <c r="A520" s="10">
        <v>514</v>
      </c>
      <c r="B520" s="11">
        <v>668</v>
      </c>
      <c r="C520" t="s">
        <v>1198</v>
      </c>
      <c r="D520" s="12" t="s">
        <v>1199</v>
      </c>
      <c r="E520" s="12" t="s">
        <v>2234</v>
      </c>
      <c r="F520" s="11">
        <v>6</v>
      </c>
      <c r="G520" t="str">
        <f t="shared" ref="G520:G583" si="34">LEFT(E520,4)</f>
        <v>徳島県　</v>
      </c>
      <c r="H520" s="1">
        <f>VLOOKUP(M520,評価協作成!$D$3:$F$838,2,FALSE)</f>
        <v>2.4</v>
      </c>
      <c r="I520" s="1">
        <f>VLOOKUP(M520,評価協作成!$D$3:$F$838,3,FALSE)</f>
        <v>-1.7</v>
      </c>
      <c r="M520" s="1" t="str">
        <f t="shared" ref="M520:M583" si="35">G520&amp;C520</f>
        <v>徳島県　木頭</v>
      </c>
      <c r="O520" s="1">
        <f t="shared" si="32"/>
        <v>0</v>
      </c>
      <c r="P520" s="1">
        <f t="shared" si="33"/>
        <v>0</v>
      </c>
      <c r="Q520">
        <f>IF(VLOOKUP($B520,'20230120'!$A$3:$G$838,6,FALSE)="","",VLOOKUP($B520,'20230120'!$A$3:$G$838,6,FALSE))</f>
        <v>2.4</v>
      </c>
      <c r="R520">
        <f>IF(VLOOKUP($B520,'20230120'!$A$3:$G$838,7,FALSE)="","",VLOOKUP($B520,'20230120'!$A$3:$G$838,7,FALSE))</f>
        <v>-1.7</v>
      </c>
    </row>
    <row r="521" spans="1:18">
      <c r="A521" s="10">
        <v>515</v>
      </c>
      <c r="B521" s="11">
        <v>569</v>
      </c>
      <c r="C521" t="s">
        <v>1029</v>
      </c>
      <c r="D521" s="12" t="s">
        <v>1030</v>
      </c>
      <c r="E521" s="15" t="s">
        <v>2138</v>
      </c>
      <c r="F521" s="11">
        <v>6</v>
      </c>
      <c r="G521" t="str">
        <f t="shared" si="34"/>
        <v>兵庫県　</v>
      </c>
      <c r="H521" s="1">
        <f>VLOOKUP(M521,評価協作成!$D$3:$F$838,2,FALSE)</f>
        <v>4.2</v>
      </c>
      <c r="I521" s="1">
        <f>VLOOKUP(M521,評価協作成!$D$3:$F$838,3,FALSE)</f>
        <v>1.6</v>
      </c>
      <c r="M521" s="1" t="str">
        <f t="shared" si="35"/>
        <v>兵庫県　香住</v>
      </c>
      <c r="O521" s="1">
        <f t="shared" si="32"/>
        <v>0</v>
      </c>
      <c r="P521" s="1">
        <f t="shared" si="33"/>
        <v>0</v>
      </c>
      <c r="Q521">
        <f>IF(VLOOKUP($B521,'20230120'!$A$3:$G$838,6,FALSE)="","",VLOOKUP($B521,'20230120'!$A$3:$G$838,6,FALSE))</f>
        <v>4.2</v>
      </c>
      <c r="R521">
        <f>IF(VLOOKUP($B521,'20230120'!$A$3:$G$838,7,FALSE)="","",VLOOKUP($B521,'20230120'!$A$3:$G$838,7,FALSE))</f>
        <v>1.6</v>
      </c>
    </row>
    <row r="522" spans="1:18">
      <c r="A522" s="10">
        <v>516</v>
      </c>
      <c r="B522" s="11">
        <v>548</v>
      </c>
      <c r="C522" t="s">
        <v>1565</v>
      </c>
      <c r="D522" s="12" t="s">
        <v>1607</v>
      </c>
      <c r="E522" s="15" t="s">
        <v>2119</v>
      </c>
      <c r="F522" s="11">
        <v>5</v>
      </c>
      <c r="G522" t="str">
        <f t="shared" si="34"/>
        <v>滋賀県　</v>
      </c>
      <c r="H522" s="1">
        <f>VLOOKUP(M522,評価協作成!$D$3:$F$838,2,FALSE)</f>
        <v>3.3</v>
      </c>
      <c r="I522" s="1">
        <f>VLOOKUP(M522,評価協作成!$D$3:$F$838,3,FALSE)</f>
        <v>0.5</v>
      </c>
      <c r="M522" s="1" t="str">
        <f t="shared" si="35"/>
        <v>滋賀県　南小松</v>
      </c>
      <c r="O522" s="1">
        <f t="shared" si="32"/>
        <v>0</v>
      </c>
      <c r="P522" s="1">
        <f t="shared" si="33"/>
        <v>0</v>
      </c>
      <c r="Q522">
        <f>H522</f>
        <v>3.3</v>
      </c>
      <c r="R522">
        <f>I522</f>
        <v>0.5</v>
      </c>
    </row>
    <row r="523" spans="1:18">
      <c r="A523" s="10">
        <v>517</v>
      </c>
      <c r="B523" s="11">
        <v>640</v>
      </c>
      <c r="C523" t="s">
        <v>613</v>
      </c>
      <c r="D523" s="12" t="s">
        <v>614</v>
      </c>
      <c r="E523" s="12" t="s">
        <v>2206</v>
      </c>
      <c r="F523" s="11">
        <v>6</v>
      </c>
      <c r="G523" t="str">
        <f t="shared" si="34"/>
        <v>島根県　</v>
      </c>
      <c r="H523" s="1">
        <f>VLOOKUP(M523,評価協作成!$D$3:$F$838,2,FALSE)</f>
        <v>4.4000000000000004</v>
      </c>
      <c r="I523" s="1">
        <f>VLOOKUP(M523,評価協作成!$D$3:$F$838,3,FALSE)</f>
        <v>1.1000000000000001</v>
      </c>
      <c r="M523" s="1" t="str">
        <f t="shared" si="35"/>
        <v>島根県　鹿島</v>
      </c>
      <c r="O523" s="1">
        <f t="shared" si="32"/>
        <v>0</v>
      </c>
      <c r="P523" s="1">
        <f t="shared" si="33"/>
        <v>0</v>
      </c>
      <c r="Q523">
        <f>IF(VLOOKUP($B523,'20230120'!$A$3:$G$838,6,FALSE)="","",VLOOKUP($B523,'20230120'!$A$3:$G$838,6,FALSE))</f>
        <v>4.4000000000000004</v>
      </c>
      <c r="R523">
        <f>IF(VLOOKUP($B523,'20230120'!$A$3:$G$838,7,FALSE)="","",VLOOKUP($B523,'20230120'!$A$3:$G$838,7,FALSE))</f>
        <v>1.1000000000000001</v>
      </c>
    </row>
    <row r="524" spans="1:18">
      <c r="A524" s="10">
        <v>518</v>
      </c>
      <c r="B524" s="11">
        <v>638</v>
      </c>
      <c r="C524" t="s">
        <v>1147</v>
      </c>
      <c r="D524" s="12" t="s">
        <v>1148</v>
      </c>
      <c r="E524" s="12" t="s">
        <v>2204</v>
      </c>
      <c r="F524" s="11">
        <v>6</v>
      </c>
      <c r="G524" t="str">
        <f t="shared" si="34"/>
        <v>島根県　</v>
      </c>
      <c r="H524" s="1">
        <f>VLOOKUP(M524,評価協作成!$D$3:$F$838,2,FALSE)</f>
        <v>4.5</v>
      </c>
      <c r="I524" s="1">
        <f>VLOOKUP(M524,評価協作成!$D$3:$F$838,3,FALSE)</f>
        <v>1.6</v>
      </c>
      <c r="M524" s="1" t="str">
        <f t="shared" si="35"/>
        <v>島根県　西郷</v>
      </c>
      <c r="O524" s="1">
        <f t="shared" si="32"/>
        <v>0</v>
      </c>
      <c r="P524" s="1">
        <f t="shared" si="33"/>
        <v>0</v>
      </c>
      <c r="Q524">
        <f>IF(VLOOKUP($B524,'20230120'!$A$3:$G$838,6,FALSE)="","",VLOOKUP($B524,'20230120'!$A$3:$G$838,6,FALSE))</f>
        <v>4.5</v>
      </c>
      <c r="R524">
        <f>IF(VLOOKUP($B524,'20230120'!$A$3:$G$838,7,FALSE)="","",VLOOKUP($B524,'20230120'!$A$3:$G$838,7,FALSE))</f>
        <v>1.6</v>
      </c>
    </row>
    <row r="525" spans="1:18">
      <c r="A525" s="10">
        <v>519</v>
      </c>
      <c r="B525" s="11">
        <v>549</v>
      </c>
      <c r="C525" t="s">
        <v>997</v>
      </c>
      <c r="D525" s="12" t="s">
        <v>998</v>
      </c>
      <c r="E525" s="12" t="s">
        <v>2120</v>
      </c>
      <c r="F525" s="11">
        <v>5</v>
      </c>
      <c r="G525" t="str">
        <f t="shared" si="34"/>
        <v>滋賀県　</v>
      </c>
      <c r="H525" s="1">
        <f>VLOOKUP(M525,評価協作成!$D$3:$F$838,2,FALSE)</f>
        <v>3.8</v>
      </c>
      <c r="I525" s="1">
        <f>VLOOKUP(M525,評価協作成!$D$3:$F$838,3,FALSE)</f>
        <v>1.1000000000000001</v>
      </c>
      <c r="M525" s="1" t="str">
        <f t="shared" si="35"/>
        <v>滋賀県　彦根</v>
      </c>
      <c r="O525" s="1">
        <f t="shared" si="32"/>
        <v>0</v>
      </c>
      <c r="P525" s="1">
        <f t="shared" si="33"/>
        <v>0</v>
      </c>
      <c r="Q525">
        <f>IF(VLOOKUP($B525,'20230120'!$A$3:$G$838,6,FALSE)="","",VLOOKUP($B525,'20230120'!$A$3:$G$838,6,FALSE))</f>
        <v>3.8</v>
      </c>
      <c r="R525">
        <f>IF(VLOOKUP($B525,'20230120'!$A$3:$G$838,7,FALSE)="","",VLOOKUP($B525,'20230120'!$A$3:$G$838,7,FALSE))</f>
        <v>1.1000000000000001</v>
      </c>
    </row>
    <row r="526" spans="1:18">
      <c r="A526" s="10">
        <v>520</v>
      </c>
      <c r="B526" s="11">
        <v>641</v>
      </c>
      <c r="C526" t="s">
        <v>1151</v>
      </c>
      <c r="D526" s="12" t="s">
        <v>1152</v>
      </c>
      <c r="E526" s="12" t="s">
        <v>2207</v>
      </c>
      <c r="F526" s="11">
        <v>6</v>
      </c>
      <c r="G526" t="str">
        <f t="shared" si="34"/>
        <v>島根県　</v>
      </c>
      <c r="H526" s="1">
        <f>VLOOKUP(M526,評価協作成!$D$3:$F$838,2,FALSE)</f>
        <v>4.0999999999999996</v>
      </c>
      <c r="I526" s="1">
        <f>VLOOKUP(M526,評価協作成!$D$3:$F$838,3,FALSE)</f>
        <v>1.2</v>
      </c>
      <c r="M526" s="1" t="str">
        <f t="shared" si="35"/>
        <v>島根県　松江</v>
      </c>
      <c r="O526" s="1">
        <f t="shared" si="32"/>
        <v>0</v>
      </c>
      <c r="P526" s="1">
        <f t="shared" si="33"/>
        <v>0</v>
      </c>
      <c r="Q526">
        <f>IF(VLOOKUP($B526,'20230120'!$A$3:$G$838,6,FALSE)="","",VLOOKUP($B526,'20230120'!$A$3:$G$838,6,FALSE))</f>
        <v>4.0999999999999996</v>
      </c>
      <c r="R526">
        <f>IF(VLOOKUP($B526,'20230120'!$A$3:$G$838,7,FALSE)="","",VLOOKUP($B526,'20230120'!$A$3:$G$838,7,FALSE))</f>
        <v>1.2</v>
      </c>
    </row>
    <row r="527" spans="1:18">
      <c r="A527" s="10">
        <v>521</v>
      </c>
      <c r="B527" s="11">
        <v>706</v>
      </c>
      <c r="C527" t="s">
        <v>1264</v>
      </c>
      <c r="D527" s="12" t="s">
        <v>1265</v>
      </c>
      <c r="E527" s="12" t="s">
        <v>2271</v>
      </c>
      <c r="F527" s="11">
        <v>6</v>
      </c>
      <c r="G527" t="str">
        <f t="shared" si="34"/>
        <v>山口県　</v>
      </c>
      <c r="H527" s="1">
        <f>VLOOKUP(M527,評価協作成!$D$3:$F$838,2,FALSE)</f>
        <v>4.5999999999999996</v>
      </c>
      <c r="I527" s="1">
        <f>VLOOKUP(M527,評価協作成!$D$3:$F$838,3,FALSE)</f>
        <v>1.2</v>
      </c>
      <c r="M527" s="1" t="str">
        <f t="shared" si="35"/>
        <v>山口県　須佐</v>
      </c>
      <c r="O527" s="1">
        <f t="shared" si="32"/>
        <v>0</v>
      </c>
      <c r="P527" s="1">
        <f t="shared" si="33"/>
        <v>0</v>
      </c>
      <c r="Q527">
        <f>IF(VLOOKUP($B527,'20230120'!$A$3:$G$838,6,FALSE)="","",VLOOKUP($B527,'20230120'!$A$3:$G$838,6,FALSE))</f>
        <v>4.5999999999999996</v>
      </c>
      <c r="R527">
        <f>IF(VLOOKUP($B527,'20230120'!$A$3:$G$838,7,FALSE)="","",VLOOKUP($B527,'20230120'!$A$3:$G$838,7,FALSE))</f>
        <v>1.2</v>
      </c>
    </row>
    <row r="528" spans="1:18">
      <c r="A528" s="10">
        <v>522</v>
      </c>
      <c r="B528" s="11">
        <v>318</v>
      </c>
      <c r="C528" t="s">
        <v>599</v>
      </c>
      <c r="D528" s="12" t="s">
        <v>600</v>
      </c>
      <c r="E528" s="12" t="s">
        <v>1904</v>
      </c>
      <c r="F528" s="11">
        <v>5</v>
      </c>
      <c r="G528" t="str">
        <f t="shared" si="34"/>
        <v>茨城県　</v>
      </c>
      <c r="H528" s="1">
        <f>VLOOKUP(M528,評価協作成!$D$3:$F$838,2,FALSE)</f>
        <v>2</v>
      </c>
      <c r="I528" s="1">
        <f>VLOOKUP(M528,評価協作成!$D$3:$F$838,3,FALSE)</f>
        <v>-3.6</v>
      </c>
      <c r="M528" s="1" t="str">
        <f t="shared" si="35"/>
        <v>茨城県　鉾田</v>
      </c>
      <c r="O528" s="1">
        <f t="shared" si="32"/>
        <v>0</v>
      </c>
      <c r="P528" s="1">
        <f t="shared" si="33"/>
        <v>0</v>
      </c>
      <c r="Q528">
        <f>IF(VLOOKUP($B528,'20230120'!$A$3:$G$838,6,FALSE)="","",VLOOKUP($B528,'20230120'!$A$3:$G$838,6,FALSE))</f>
        <v>2</v>
      </c>
      <c r="R528">
        <f>IF(VLOOKUP($B528,'20230120'!$A$3:$G$838,7,FALSE)="","",VLOOKUP($B528,'20230120'!$A$3:$G$838,7,FALSE))</f>
        <v>-3.6</v>
      </c>
    </row>
    <row r="529" spans="1:18">
      <c r="A529" s="10">
        <v>523</v>
      </c>
      <c r="B529" s="11">
        <v>656</v>
      </c>
      <c r="C529" t="s">
        <v>1176</v>
      </c>
      <c r="D529" s="12" t="s">
        <v>1177</v>
      </c>
      <c r="E529" s="12" t="s">
        <v>2222</v>
      </c>
      <c r="F529" s="11">
        <v>6</v>
      </c>
      <c r="G529" t="str">
        <f t="shared" si="34"/>
        <v>鳥取県　</v>
      </c>
      <c r="H529" s="1">
        <f>VLOOKUP(M529,評価協作成!$D$3:$F$838,2,FALSE)</f>
        <v>4.5</v>
      </c>
      <c r="I529" s="1">
        <f>VLOOKUP(M529,評価協作成!$D$3:$F$838,3,FALSE)</f>
        <v>0.9</v>
      </c>
      <c r="M529" s="1" t="str">
        <f t="shared" si="35"/>
        <v>鳥取県　青谷</v>
      </c>
      <c r="O529" s="1">
        <f t="shared" si="32"/>
        <v>0</v>
      </c>
      <c r="P529" s="1">
        <f t="shared" si="33"/>
        <v>0</v>
      </c>
      <c r="Q529">
        <f>IF(VLOOKUP($B529,'20230120'!$A$3:$G$838,6,FALSE)="","",VLOOKUP($B529,'20230120'!$A$3:$G$838,6,FALSE))</f>
        <v>4.5</v>
      </c>
      <c r="R529">
        <f>IF(VLOOKUP($B529,'20230120'!$A$3:$G$838,7,FALSE)="","",VLOOKUP($B529,'20230120'!$A$3:$G$838,7,FALSE))</f>
        <v>0.9</v>
      </c>
    </row>
    <row r="530" spans="1:18">
      <c r="A530" s="10">
        <v>524</v>
      </c>
      <c r="B530" s="11">
        <v>659</v>
      </c>
      <c r="C530" t="s">
        <v>1182</v>
      </c>
      <c r="D530" s="12" t="s">
        <v>1183</v>
      </c>
      <c r="E530" s="12" t="s">
        <v>2225</v>
      </c>
      <c r="F530" s="11">
        <v>5</v>
      </c>
      <c r="G530" t="str">
        <f t="shared" si="34"/>
        <v>鳥取県　</v>
      </c>
      <c r="H530" s="1">
        <f>VLOOKUP(M530,評価協作成!$D$3:$F$838,2,FALSE)</f>
        <v>4</v>
      </c>
      <c r="I530" s="1">
        <f>VLOOKUP(M530,評価協作成!$D$3:$F$838,3,FALSE)</f>
        <v>1.2</v>
      </c>
      <c r="M530" s="1" t="str">
        <f t="shared" si="35"/>
        <v>鳥取県　倉吉</v>
      </c>
      <c r="O530" s="1">
        <f t="shared" si="32"/>
        <v>0</v>
      </c>
      <c r="P530" s="1">
        <f t="shared" si="33"/>
        <v>0</v>
      </c>
      <c r="Q530">
        <f>IF(VLOOKUP($B530,'20230120'!$A$3:$G$838,6,FALSE)="","",VLOOKUP($B530,'20230120'!$A$3:$G$838,6,FALSE))</f>
        <v>4</v>
      </c>
      <c r="R530">
        <f>IF(VLOOKUP($B530,'20230120'!$A$3:$G$838,7,FALSE)="","",VLOOKUP($B530,'20230120'!$A$3:$G$838,7,FALSE))</f>
        <v>1.2</v>
      </c>
    </row>
    <row r="531" spans="1:18">
      <c r="A531" s="10">
        <v>525</v>
      </c>
      <c r="B531" s="11">
        <v>692</v>
      </c>
      <c r="C531" t="s">
        <v>1238</v>
      </c>
      <c r="D531" s="12" t="s">
        <v>1239</v>
      </c>
      <c r="E531" s="12" t="s">
        <v>2258</v>
      </c>
      <c r="F531" s="11">
        <v>5</v>
      </c>
      <c r="G531" t="str">
        <f t="shared" si="34"/>
        <v>高知県　</v>
      </c>
      <c r="H531" s="1">
        <f>VLOOKUP(M531,評価協作成!$D$3:$F$838,2,FALSE)</f>
        <v>3.1</v>
      </c>
      <c r="I531" s="1">
        <f>VLOOKUP(M531,評価協作成!$D$3:$F$838,3,FALSE)</f>
        <v>-0.8</v>
      </c>
      <c r="M531" s="1" t="str">
        <f t="shared" si="35"/>
        <v>高知県　本山</v>
      </c>
      <c r="O531" s="1">
        <f t="shared" si="32"/>
        <v>0</v>
      </c>
      <c r="P531" s="1">
        <f t="shared" si="33"/>
        <v>0</v>
      </c>
      <c r="Q531">
        <f>IF(VLOOKUP($B531,'20230120'!$A$3:$G$838,6,FALSE)="","",VLOOKUP($B531,'20230120'!$A$3:$G$838,6,FALSE))</f>
        <v>3.1</v>
      </c>
      <c r="R531">
        <f>IF(VLOOKUP($B531,'20230120'!$A$3:$G$838,7,FALSE)="","",VLOOKUP($B531,'20230120'!$A$3:$G$838,7,FALSE))</f>
        <v>-0.8</v>
      </c>
    </row>
    <row r="532" spans="1:18">
      <c r="A532" s="10">
        <v>526</v>
      </c>
      <c r="B532" s="11">
        <v>482</v>
      </c>
      <c r="C532" t="s">
        <v>889</v>
      </c>
      <c r="D532" s="12" t="s">
        <v>890</v>
      </c>
      <c r="E532" s="12" t="s">
        <v>2061</v>
      </c>
      <c r="F532" s="11">
        <v>5</v>
      </c>
      <c r="G532" t="str">
        <f t="shared" si="34"/>
        <v>三重県　</v>
      </c>
      <c r="H532" s="1">
        <f>VLOOKUP(M532,評価協作成!$D$3:$F$838,2,FALSE)</f>
        <v>3.4</v>
      </c>
      <c r="I532" s="1">
        <f>VLOOKUP(M532,評価協作成!$D$3:$F$838,3,FALSE)</f>
        <v>-0.2</v>
      </c>
      <c r="M532" s="1" t="str">
        <f t="shared" si="35"/>
        <v>三重県　上野</v>
      </c>
      <c r="O532" s="1">
        <f t="shared" si="32"/>
        <v>0</v>
      </c>
      <c r="P532" s="1">
        <f t="shared" si="33"/>
        <v>0</v>
      </c>
      <c r="Q532">
        <f>IF(VLOOKUP($B532,'20230120'!$A$3:$G$838,6,FALSE)="","",VLOOKUP($B532,'20230120'!$A$3:$G$838,6,FALSE))</f>
        <v>3.4</v>
      </c>
      <c r="R532">
        <f>IF(VLOOKUP($B532,'20230120'!$A$3:$G$838,7,FALSE)="","",VLOOKUP($B532,'20230120'!$A$3:$G$838,7,FALSE))</f>
        <v>-0.2</v>
      </c>
    </row>
    <row r="533" spans="1:18">
      <c r="A533" s="10">
        <v>527</v>
      </c>
      <c r="B533" s="11">
        <v>660</v>
      </c>
      <c r="C533" t="s">
        <v>1184</v>
      </c>
      <c r="D533" s="12" t="s">
        <v>1185</v>
      </c>
      <c r="E533" s="12" t="s">
        <v>2226</v>
      </c>
      <c r="F533" s="11">
        <v>6</v>
      </c>
      <c r="G533" t="str">
        <f t="shared" si="34"/>
        <v>鳥取県　</v>
      </c>
      <c r="H533" s="1">
        <f>VLOOKUP(M533,評価協作成!$D$3:$F$838,2,FALSE)</f>
        <v>4.3</v>
      </c>
      <c r="I533" s="1">
        <f>VLOOKUP(M533,評価協作成!$D$3:$F$838,3,FALSE)</f>
        <v>1.2</v>
      </c>
      <c r="M533" s="1" t="str">
        <f t="shared" si="35"/>
        <v>鳥取県　鳥取</v>
      </c>
      <c r="O533" s="1">
        <f t="shared" si="32"/>
        <v>0</v>
      </c>
      <c r="P533" s="1">
        <f t="shared" si="33"/>
        <v>0</v>
      </c>
      <c r="Q533">
        <f>IF(VLOOKUP($B533,'20230120'!$A$3:$G$838,6,FALSE)="","",VLOOKUP($B533,'20230120'!$A$3:$G$838,6,FALSE))</f>
        <v>4.3</v>
      </c>
      <c r="R533">
        <f>IF(VLOOKUP($B533,'20230120'!$A$3:$G$838,7,FALSE)="","",VLOOKUP($B533,'20230120'!$A$3:$G$838,7,FALSE))</f>
        <v>1.2</v>
      </c>
    </row>
    <row r="534" spans="1:18">
      <c r="A534" s="10">
        <v>528</v>
      </c>
      <c r="B534" s="11">
        <v>354</v>
      </c>
      <c r="C534" t="s">
        <v>670</v>
      </c>
      <c r="D534" s="12" t="s">
        <v>671</v>
      </c>
      <c r="E534" s="12" t="s">
        <v>1940</v>
      </c>
      <c r="F534" s="11">
        <v>5</v>
      </c>
      <c r="G534" t="str">
        <f t="shared" si="34"/>
        <v>埼玉県　</v>
      </c>
      <c r="H534" s="1">
        <f>VLOOKUP(M534,評価協作成!$D$3:$F$838,2,FALSE)</f>
        <v>2.1</v>
      </c>
      <c r="I534" s="1">
        <f>VLOOKUP(M534,評価協作成!$D$3:$F$838,3,FALSE)</f>
        <v>-3.9</v>
      </c>
      <c r="M534" s="1" t="str">
        <f t="shared" si="35"/>
        <v>埼玉県　鳩山</v>
      </c>
      <c r="O534" s="1">
        <f t="shared" si="32"/>
        <v>0</v>
      </c>
      <c r="P534" s="1">
        <f t="shared" si="33"/>
        <v>0</v>
      </c>
      <c r="Q534">
        <f>IF(VLOOKUP($B534,'20230120'!$A$3:$G$838,6,FALSE)="","",VLOOKUP($B534,'20230120'!$A$3:$G$838,6,FALSE))</f>
        <v>2.1</v>
      </c>
      <c r="R534">
        <f>IF(VLOOKUP($B534,'20230120'!$A$3:$G$838,7,FALSE)="","",VLOOKUP($B534,'20230120'!$A$3:$G$838,7,FALSE))</f>
        <v>-3.9</v>
      </c>
    </row>
    <row r="535" spans="1:18">
      <c r="A535" s="10">
        <v>529</v>
      </c>
      <c r="B535" s="11">
        <v>578</v>
      </c>
      <c r="C535" t="s">
        <v>1045</v>
      </c>
      <c r="D535" s="12" t="s">
        <v>1046</v>
      </c>
      <c r="E535" s="12" t="s">
        <v>2147</v>
      </c>
      <c r="F535" s="11">
        <v>5</v>
      </c>
      <c r="G535" t="str">
        <f t="shared" si="34"/>
        <v>兵庫県　</v>
      </c>
      <c r="H535" s="1">
        <f>VLOOKUP(M535,評価協作成!$D$3:$F$838,2,FALSE)</f>
        <v>3.2</v>
      </c>
      <c r="I535" s="1">
        <f>VLOOKUP(M535,評価協作成!$D$3:$F$838,3,FALSE)</f>
        <v>-1.3</v>
      </c>
      <c r="M535" s="1" t="str">
        <f t="shared" si="35"/>
        <v>兵庫県　上郡</v>
      </c>
      <c r="O535" s="1">
        <f t="shared" si="32"/>
        <v>0</v>
      </c>
      <c r="P535" s="1">
        <f t="shared" si="33"/>
        <v>0</v>
      </c>
      <c r="Q535">
        <f>IF(VLOOKUP($B535,'20230120'!$A$3:$G$838,6,FALSE)="","",VLOOKUP($B535,'20230120'!$A$3:$G$838,6,FALSE))</f>
        <v>3.2</v>
      </c>
      <c r="R535">
        <f>IF(VLOOKUP($B535,'20230120'!$A$3:$G$838,7,FALSE)="","",VLOOKUP($B535,'20230120'!$A$3:$G$838,7,FALSE))</f>
        <v>-1.3</v>
      </c>
    </row>
    <row r="536" spans="1:18">
      <c r="A536" s="10">
        <v>530</v>
      </c>
      <c r="B536" s="11">
        <v>317</v>
      </c>
      <c r="C536" t="s">
        <v>601</v>
      </c>
      <c r="D536" s="12" t="s">
        <v>602</v>
      </c>
      <c r="E536" s="12" t="s">
        <v>1903</v>
      </c>
      <c r="F536" s="11">
        <v>5</v>
      </c>
      <c r="G536" t="str">
        <f t="shared" si="34"/>
        <v>茨城県　</v>
      </c>
      <c r="H536" s="1">
        <f>VLOOKUP(M536,評価協作成!$D$3:$F$838,2,FALSE)</f>
        <v>2.6</v>
      </c>
      <c r="I536" s="1">
        <f>VLOOKUP(M536,評価協作成!$D$3:$F$838,3,FALSE)</f>
        <v>-2</v>
      </c>
      <c r="M536" s="1" t="str">
        <f t="shared" si="35"/>
        <v>茨城県　下妻</v>
      </c>
      <c r="O536" s="1">
        <f t="shared" si="32"/>
        <v>0</v>
      </c>
      <c r="P536" s="1">
        <f t="shared" si="33"/>
        <v>0</v>
      </c>
      <c r="Q536">
        <f>IF(VLOOKUP($B536,'20230120'!$A$3:$G$838,6,FALSE)="","",VLOOKUP($B536,'20230120'!$A$3:$G$838,6,FALSE))</f>
        <v>2.6</v>
      </c>
      <c r="R536">
        <f>IF(VLOOKUP($B536,'20230120'!$A$3:$G$838,7,FALSE)="","",VLOOKUP($B536,'20230120'!$A$3:$G$838,7,FALSE))</f>
        <v>-2</v>
      </c>
    </row>
    <row r="537" spans="1:18">
      <c r="A537" s="10">
        <v>531</v>
      </c>
      <c r="B537" s="11">
        <v>433</v>
      </c>
      <c r="C537" t="s">
        <v>1551</v>
      </c>
      <c r="D537" s="12" t="s">
        <v>1593</v>
      </c>
      <c r="E537" s="12" t="s">
        <v>2015</v>
      </c>
      <c r="F537" s="11">
        <v>5</v>
      </c>
      <c r="G537" t="str">
        <f t="shared" si="34"/>
        <v>静岡県　</v>
      </c>
      <c r="H537" s="1">
        <f>VLOOKUP(M537,評価協作成!$D$3:$F$838,2,FALSE)</f>
        <v>2.9</v>
      </c>
      <c r="I537" s="1">
        <f>VLOOKUP(M537,評価協作成!$D$3:$F$838,3,FALSE)</f>
        <v>-3.2</v>
      </c>
      <c r="M537" s="1" t="str">
        <f t="shared" si="35"/>
        <v>静岡県　川根本町</v>
      </c>
      <c r="O537" s="1">
        <f t="shared" si="32"/>
        <v>0</v>
      </c>
      <c r="P537" s="1">
        <f t="shared" si="33"/>
        <v>0</v>
      </c>
      <c r="Q537">
        <f>IF(VLOOKUP($B537,'20230120'!$A$3:$G$838,6,FALSE)="","",VLOOKUP($B537,'20230120'!$A$3:$G$838,6,FALSE))</f>
        <v>2.9</v>
      </c>
      <c r="R537">
        <f>IF(VLOOKUP($B537,'20230120'!$A$3:$G$838,7,FALSE)="","",VLOOKUP($B537,'20230120'!$A$3:$G$838,7,FALSE))</f>
        <v>-3.2</v>
      </c>
    </row>
    <row r="538" spans="1:18">
      <c r="A538" s="10">
        <v>532</v>
      </c>
      <c r="B538" s="11">
        <v>766</v>
      </c>
      <c r="C538" t="s">
        <v>1363</v>
      </c>
      <c r="D538" s="12" t="s">
        <v>1364</v>
      </c>
      <c r="E538" s="12" t="s">
        <v>2326</v>
      </c>
      <c r="F538" s="11">
        <v>6</v>
      </c>
      <c r="G538" t="str">
        <f t="shared" si="34"/>
        <v>熊本県　</v>
      </c>
      <c r="H538" s="1">
        <f>VLOOKUP(M538,評価協作成!$D$3:$F$838,2,FALSE)</f>
        <v>3.4</v>
      </c>
      <c r="I538" s="1">
        <f>VLOOKUP(M538,評価協作成!$D$3:$F$838,3,FALSE)</f>
        <v>-1.8</v>
      </c>
      <c r="M538" s="1" t="str">
        <f t="shared" si="35"/>
        <v>熊本県　鹿北</v>
      </c>
      <c r="O538" s="1">
        <f t="shared" si="32"/>
        <v>0</v>
      </c>
      <c r="P538" s="1">
        <f t="shared" si="33"/>
        <v>0</v>
      </c>
      <c r="Q538">
        <f>IF(VLOOKUP($B538,'20230120'!$A$3:$G$838,6,FALSE)="","",VLOOKUP($B538,'20230120'!$A$3:$G$838,6,FALSE))</f>
        <v>3.4</v>
      </c>
      <c r="R538">
        <f>IF(VLOOKUP($B538,'20230120'!$A$3:$G$838,7,FALSE)="","",VLOOKUP($B538,'20230120'!$A$3:$G$838,7,FALSE))</f>
        <v>-1.8</v>
      </c>
    </row>
    <row r="539" spans="1:18">
      <c r="A539" s="10">
        <v>533</v>
      </c>
      <c r="B539" s="11">
        <v>432</v>
      </c>
      <c r="C539" t="s">
        <v>801</v>
      </c>
      <c r="D539" s="12" t="s">
        <v>802</v>
      </c>
      <c r="E539" s="12" t="s">
        <v>2014</v>
      </c>
      <c r="F539" s="11">
        <v>6</v>
      </c>
      <c r="G539" t="str">
        <f t="shared" si="34"/>
        <v>静岡県　</v>
      </c>
      <c r="H539" s="1">
        <f>VLOOKUP(M539,評価協作成!$D$3:$F$838,2,FALSE)</f>
        <v>3.3</v>
      </c>
      <c r="I539" s="1">
        <f>VLOOKUP(M539,評価協作成!$D$3:$F$838,3,FALSE)</f>
        <v>-0.8</v>
      </c>
      <c r="M539" s="1" t="str">
        <f t="shared" si="35"/>
        <v>静岡県　佐久間</v>
      </c>
      <c r="O539" s="1">
        <f t="shared" si="32"/>
        <v>0</v>
      </c>
      <c r="P539" s="1">
        <f t="shared" si="33"/>
        <v>0</v>
      </c>
      <c r="Q539">
        <f>IF(VLOOKUP($B539,'20230120'!$A$3:$G$838,6,FALSE)="","",VLOOKUP($B539,'20230120'!$A$3:$G$838,6,FALSE))</f>
        <v>3.3</v>
      </c>
      <c r="R539">
        <f>IF(VLOOKUP($B539,'20230120'!$A$3:$G$838,7,FALSE)="","",VLOOKUP($B539,'20230120'!$A$3:$G$838,7,FALSE))</f>
        <v>-0.8</v>
      </c>
    </row>
    <row r="540" spans="1:18">
      <c r="A540" s="10">
        <v>534</v>
      </c>
      <c r="B540" s="11">
        <v>421</v>
      </c>
      <c r="C540" t="s">
        <v>785</v>
      </c>
      <c r="D540" s="12" t="s">
        <v>786</v>
      </c>
      <c r="E540" s="12" t="s">
        <v>2004</v>
      </c>
      <c r="F540" s="11">
        <v>5</v>
      </c>
      <c r="G540" t="str">
        <f t="shared" si="34"/>
        <v>山梨県　</v>
      </c>
      <c r="H540" s="1">
        <f>VLOOKUP(M540,評価協作成!$D$3:$F$838,2,FALSE)</f>
        <v>1.2</v>
      </c>
      <c r="I540" s="1">
        <f>VLOOKUP(M540,評価協作成!$D$3:$F$838,3,FALSE)</f>
        <v>-3.3</v>
      </c>
      <c r="M540" s="1" t="str">
        <f t="shared" si="35"/>
        <v>山梨県　勝沼</v>
      </c>
      <c r="O540" s="1">
        <f t="shared" si="32"/>
        <v>0</v>
      </c>
      <c r="P540" s="1">
        <f t="shared" si="33"/>
        <v>0</v>
      </c>
      <c r="Q540">
        <f>IF(VLOOKUP($B540,'20230120'!$A$3:$G$838,6,FALSE)="","",VLOOKUP($B540,'20230120'!$A$3:$G$838,6,FALSE))</f>
        <v>1.2</v>
      </c>
      <c r="R540">
        <f>IF(VLOOKUP($B540,'20230120'!$A$3:$G$838,7,FALSE)="","",VLOOKUP($B540,'20230120'!$A$3:$G$838,7,FALSE))</f>
        <v>-3.3</v>
      </c>
    </row>
    <row r="541" spans="1:18">
      <c r="A541" s="10">
        <v>535</v>
      </c>
      <c r="B541" s="11">
        <v>469</v>
      </c>
      <c r="C541" t="s">
        <v>863</v>
      </c>
      <c r="D541" s="12" t="s">
        <v>864</v>
      </c>
      <c r="E541" s="12" t="s">
        <v>2048</v>
      </c>
      <c r="F541" s="11">
        <v>5</v>
      </c>
      <c r="G541" t="str">
        <f t="shared" si="34"/>
        <v>岐阜県　</v>
      </c>
      <c r="H541" s="1">
        <f>VLOOKUP(M541,評価協作成!$D$3:$F$838,2,FALSE)</f>
        <v>3</v>
      </c>
      <c r="I541" s="1">
        <f>VLOOKUP(M541,評価協作成!$D$3:$F$838,3,FALSE)</f>
        <v>-0.6</v>
      </c>
      <c r="M541" s="1" t="str">
        <f t="shared" si="35"/>
        <v>岐阜県　美濃</v>
      </c>
      <c r="O541" s="1">
        <f t="shared" si="32"/>
        <v>0</v>
      </c>
      <c r="P541" s="1">
        <f t="shared" si="33"/>
        <v>0</v>
      </c>
      <c r="Q541">
        <f>IF(VLOOKUP($B541,'20230120'!$A$3:$G$838,6,FALSE)="","",VLOOKUP($B541,'20230120'!$A$3:$G$838,6,FALSE))</f>
        <v>3</v>
      </c>
      <c r="R541">
        <f>IF(VLOOKUP($B541,'20230120'!$A$3:$G$838,7,FALSE)="","",VLOOKUP($B541,'20230120'!$A$3:$G$838,7,FALSE))</f>
        <v>-0.6</v>
      </c>
    </row>
    <row r="542" spans="1:18">
      <c r="A542" s="10">
        <v>536</v>
      </c>
      <c r="B542" s="11">
        <v>783</v>
      </c>
      <c r="C542" t="s">
        <v>1397</v>
      </c>
      <c r="D542" s="12" t="s">
        <v>1398</v>
      </c>
      <c r="E542" s="12" t="s">
        <v>2342</v>
      </c>
      <c r="F542" s="11">
        <v>6</v>
      </c>
      <c r="G542" t="str">
        <f t="shared" si="34"/>
        <v>宮崎県　</v>
      </c>
      <c r="H542" s="1">
        <f>VLOOKUP(M542,評価協作成!$D$3:$F$838,2,FALSE)</f>
        <v>3.5</v>
      </c>
      <c r="I542" s="1">
        <f>VLOOKUP(M542,評価協作成!$D$3:$F$838,3,FALSE)</f>
        <v>-1.2</v>
      </c>
      <c r="M542" s="1" t="str">
        <f t="shared" si="35"/>
        <v>宮崎県　高千穂</v>
      </c>
      <c r="O542" s="1">
        <f t="shared" si="32"/>
        <v>0</v>
      </c>
      <c r="P542" s="1">
        <f t="shared" si="33"/>
        <v>0</v>
      </c>
      <c r="Q542">
        <f>IF(VLOOKUP($B542,'20230120'!$A$3:$G$838,6,FALSE)="","",VLOOKUP($B542,'20230120'!$A$3:$G$838,6,FALSE))</f>
        <v>3.5</v>
      </c>
      <c r="R542">
        <f>IF(VLOOKUP($B542,'20230120'!$A$3:$G$838,7,FALSE)="","",VLOOKUP($B542,'20230120'!$A$3:$G$838,7,FALSE))</f>
        <v>-1.2</v>
      </c>
    </row>
    <row r="543" spans="1:18">
      <c r="A543" s="10">
        <v>537</v>
      </c>
      <c r="B543" s="11">
        <v>594</v>
      </c>
      <c r="C543" t="s">
        <v>1077</v>
      </c>
      <c r="D543" s="12" t="s">
        <v>1078</v>
      </c>
      <c r="E543" s="12" t="s">
        <v>2163</v>
      </c>
      <c r="F543" s="11">
        <v>6</v>
      </c>
      <c r="G543" t="str">
        <f t="shared" si="34"/>
        <v>和歌山県</v>
      </c>
      <c r="H543" s="1">
        <f>VLOOKUP(M543,評価協作成!$D$3:$F$838,2,FALSE)</f>
        <v>3.7</v>
      </c>
      <c r="I543" s="1">
        <f>VLOOKUP(M543,評価協作成!$D$3:$F$838,3,FALSE)</f>
        <v>0.4</v>
      </c>
      <c r="M543" s="1" t="str">
        <f t="shared" si="35"/>
        <v>和歌山県かつらぎ</v>
      </c>
      <c r="O543" s="1">
        <f t="shared" si="32"/>
        <v>-0.10000000000000009</v>
      </c>
      <c r="P543" s="1">
        <f t="shared" si="33"/>
        <v>0</v>
      </c>
      <c r="Q543">
        <f>IF(VLOOKUP($B543,'20230120'!$A$3:$G$838,6,FALSE)="","",VLOOKUP($B543,'20230120'!$A$3:$G$838,6,FALSE))</f>
        <v>3.6</v>
      </c>
      <c r="R543">
        <f>IF(VLOOKUP($B543,'20230120'!$A$3:$G$838,7,FALSE)="","",VLOOKUP($B543,'20230120'!$A$3:$G$838,7,FALSE))</f>
        <v>0.4</v>
      </c>
    </row>
    <row r="544" spans="1:18">
      <c r="A544" s="10">
        <v>538</v>
      </c>
      <c r="B544" s="11">
        <v>309</v>
      </c>
      <c r="C544" t="s">
        <v>3270</v>
      </c>
      <c r="D544" s="12" t="s">
        <v>83</v>
      </c>
      <c r="E544" s="12" t="s">
        <v>3271</v>
      </c>
      <c r="F544" s="11">
        <v>5</v>
      </c>
      <c r="G544" t="str">
        <f t="shared" si="34"/>
        <v>茨城県　</v>
      </c>
      <c r="H544" s="1">
        <f>VLOOKUP(M544,評価協作成!$D$3:$F$838,2,FALSE)</f>
        <v>3.3</v>
      </c>
      <c r="I544" s="1">
        <f>VLOOKUP(M544,評価協作成!$D$3:$F$838,3,FALSE)</f>
        <v>-0.1</v>
      </c>
      <c r="M544" s="1" t="str">
        <f>G544&amp;"北茨城"</f>
        <v>茨城県　北茨城</v>
      </c>
      <c r="N544" s="1" t="s">
        <v>3277</v>
      </c>
      <c r="O544" s="1">
        <f t="shared" si="32"/>
        <v>0</v>
      </c>
      <c r="P544" s="1">
        <f t="shared" si="33"/>
        <v>0</v>
      </c>
      <c r="Q544">
        <f>評価協作成!E353</f>
        <v>3.3</v>
      </c>
      <c r="R544">
        <f>評価協作成!F353</f>
        <v>-0.1</v>
      </c>
    </row>
    <row r="545" spans="1:18">
      <c r="A545" s="10">
        <v>539</v>
      </c>
      <c r="B545" s="11">
        <v>639</v>
      </c>
      <c r="C545" t="s">
        <v>1149</v>
      </c>
      <c r="D545" s="12" t="s">
        <v>1150</v>
      </c>
      <c r="E545" s="12" t="s">
        <v>2205</v>
      </c>
      <c r="F545" s="11">
        <v>6</v>
      </c>
      <c r="G545" t="str">
        <f t="shared" si="34"/>
        <v>島根県　</v>
      </c>
      <c r="H545" s="1">
        <f>VLOOKUP(M545,評価協作成!$D$3:$F$838,2,FALSE)</f>
        <v>5</v>
      </c>
      <c r="I545" s="1">
        <f>VLOOKUP(M545,評価協作成!$D$3:$F$838,3,FALSE)</f>
        <v>1.9</v>
      </c>
      <c r="M545" s="1" t="str">
        <f t="shared" si="35"/>
        <v>島根県　海士</v>
      </c>
      <c r="O545" s="1">
        <f t="shared" si="32"/>
        <v>0</v>
      </c>
      <c r="P545" s="1">
        <f t="shared" si="33"/>
        <v>0</v>
      </c>
      <c r="Q545">
        <f>IF(VLOOKUP($B545,'20230120'!$A$3:$G$838,6,FALSE)="","",VLOOKUP($B545,'20230120'!$A$3:$G$838,6,FALSE))</f>
        <v>5</v>
      </c>
      <c r="R545">
        <f>IF(VLOOKUP($B545,'20230120'!$A$3:$G$838,7,FALSE)="","",VLOOKUP($B545,'20230120'!$A$3:$G$838,7,FALSE))</f>
        <v>1.9</v>
      </c>
    </row>
    <row r="546" spans="1:18">
      <c r="A546" s="10">
        <v>540</v>
      </c>
      <c r="B546" s="11">
        <v>543</v>
      </c>
      <c r="C546" t="s">
        <v>989</v>
      </c>
      <c r="D546" s="12" t="s">
        <v>990</v>
      </c>
      <c r="E546" s="12" t="s">
        <v>2114</v>
      </c>
      <c r="F546" s="11">
        <v>6</v>
      </c>
      <c r="G546" t="str">
        <f t="shared" si="34"/>
        <v>福井県　</v>
      </c>
      <c r="H546" s="1">
        <f>VLOOKUP(M546,評価協作成!$D$3:$F$838,2,FALSE)</f>
        <v>4.5</v>
      </c>
      <c r="I546" s="1">
        <f>VLOOKUP(M546,評価協作成!$D$3:$F$838,3,FALSE)</f>
        <v>1.8</v>
      </c>
      <c r="M546" s="1" t="str">
        <f t="shared" si="35"/>
        <v>福井県　敦賀</v>
      </c>
      <c r="O546" s="1">
        <f t="shared" si="32"/>
        <v>0</v>
      </c>
      <c r="P546" s="1">
        <f t="shared" si="33"/>
        <v>0</v>
      </c>
      <c r="Q546">
        <f>IF(VLOOKUP($B546,'20230120'!$A$3:$G$838,6,FALSE)="","",VLOOKUP($B546,'20230120'!$A$3:$G$838,6,FALSE))</f>
        <v>4.5</v>
      </c>
      <c r="R546">
        <f>IF(VLOOKUP($B546,'20230120'!$A$3:$G$838,7,FALSE)="","",VLOOKUP($B546,'20230120'!$A$3:$G$838,7,FALSE))</f>
        <v>1.8</v>
      </c>
    </row>
    <row r="547" spans="1:18">
      <c r="A547" s="10">
        <v>541</v>
      </c>
      <c r="B547" s="11">
        <v>654</v>
      </c>
      <c r="C547" t="s">
        <v>1175</v>
      </c>
      <c r="D547" s="12" t="s">
        <v>1026</v>
      </c>
      <c r="E547" s="12" t="s">
        <v>2220</v>
      </c>
      <c r="F547" s="11">
        <v>6</v>
      </c>
      <c r="G547" t="str">
        <f t="shared" si="34"/>
        <v>鳥取県　</v>
      </c>
      <c r="H547" s="1">
        <f>VLOOKUP(M547,評価協作成!$D$3:$F$838,2,FALSE)</f>
        <v>4.5999999999999996</v>
      </c>
      <c r="I547" s="1">
        <f>VLOOKUP(M547,評価協作成!$D$3:$F$838,3,FALSE)</f>
        <v>1.8</v>
      </c>
      <c r="M547" s="1" t="str">
        <f t="shared" si="35"/>
        <v>鳥取県　境</v>
      </c>
      <c r="O547" s="1">
        <f t="shared" si="32"/>
        <v>0</v>
      </c>
      <c r="P547" s="1">
        <f t="shared" si="33"/>
        <v>0</v>
      </c>
      <c r="Q547">
        <f>IF(VLOOKUP($B547,'20230120'!$A$3:$G$838,6,FALSE)="","",VLOOKUP($B547,'20230120'!$A$3:$G$838,6,FALSE))</f>
        <v>4.5999999999999996</v>
      </c>
      <c r="R547">
        <f>IF(VLOOKUP($B547,'20230120'!$A$3:$G$838,7,FALSE)="","",VLOOKUP($B547,'20230120'!$A$3:$G$838,7,FALSE))</f>
        <v>1.8</v>
      </c>
    </row>
    <row r="548" spans="1:18">
      <c r="A548" s="10">
        <v>542</v>
      </c>
      <c r="B548" s="11">
        <v>419</v>
      </c>
      <c r="C548" t="s">
        <v>781</v>
      </c>
      <c r="D548" s="12" t="s">
        <v>782</v>
      </c>
      <c r="E548" s="12" t="s">
        <v>2002</v>
      </c>
      <c r="F548" s="11">
        <v>5</v>
      </c>
      <c r="G548" t="str">
        <f t="shared" si="34"/>
        <v>山梨県　</v>
      </c>
      <c r="H548" s="1">
        <f>VLOOKUP(M548,評価協作成!$D$3:$F$838,2,FALSE)</f>
        <v>1.9</v>
      </c>
      <c r="I548" s="1">
        <f>VLOOKUP(M548,評価協作成!$D$3:$F$838,3,FALSE)</f>
        <v>-3.2</v>
      </c>
      <c r="M548" s="1" t="str">
        <f t="shared" si="35"/>
        <v>山梨県　韮崎</v>
      </c>
      <c r="O548" s="1">
        <f t="shared" si="32"/>
        <v>0</v>
      </c>
      <c r="P548" s="1">
        <f t="shared" si="33"/>
        <v>0</v>
      </c>
      <c r="Q548">
        <f>IF(VLOOKUP($B548,'20230120'!$A$3:$G$838,6,FALSE)="","",VLOOKUP($B548,'20230120'!$A$3:$G$838,6,FALSE))</f>
        <v>1.9</v>
      </c>
      <c r="R548">
        <f>IF(VLOOKUP($B548,'20230120'!$A$3:$G$838,7,FALSE)="","",VLOOKUP($B548,'20230120'!$A$3:$G$838,7,FALSE))</f>
        <v>-3.2</v>
      </c>
    </row>
    <row r="549" spans="1:18">
      <c r="A549" s="10">
        <v>543</v>
      </c>
      <c r="B549" s="11">
        <v>588</v>
      </c>
      <c r="C549" t="s">
        <v>1065</v>
      </c>
      <c r="D549" s="12" t="s">
        <v>1066</v>
      </c>
      <c r="E549" s="12" t="s">
        <v>2157</v>
      </c>
      <c r="F549" s="11">
        <v>6</v>
      </c>
      <c r="G549" t="str">
        <f t="shared" si="34"/>
        <v>奈良県　</v>
      </c>
      <c r="H549" s="1">
        <f>VLOOKUP(M549,評価協作成!$D$3:$F$838,2,FALSE)</f>
        <v>4</v>
      </c>
      <c r="I549" s="1">
        <f>VLOOKUP(M549,評価協作成!$D$3:$F$838,3,FALSE)</f>
        <v>0.2</v>
      </c>
      <c r="M549" s="1" t="str">
        <f t="shared" si="35"/>
        <v>奈良県　奈良</v>
      </c>
      <c r="O549" s="1">
        <f t="shared" si="32"/>
        <v>0</v>
      </c>
      <c r="P549" s="1">
        <f t="shared" si="33"/>
        <v>0</v>
      </c>
      <c r="Q549">
        <f>IF(VLOOKUP($B549,'20230120'!$A$3:$G$838,6,FALSE)="","",VLOOKUP($B549,'20230120'!$A$3:$G$838,6,FALSE))</f>
        <v>4</v>
      </c>
      <c r="R549">
        <f>IF(VLOOKUP($B549,'20230120'!$A$3:$G$838,7,FALSE)="","",VLOOKUP($B549,'20230120'!$A$3:$G$838,7,FALSE))</f>
        <v>0.2</v>
      </c>
    </row>
    <row r="550" spans="1:18">
      <c r="A550" s="10">
        <v>544</v>
      </c>
      <c r="B550" s="11">
        <v>345</v>
      </c>
      <c r="C550" t="s">
        <v>654</v>
      </c>
      <c r="D550" s="12" t="s">
        <v>655</v>
      </c>
      <c r="E550" s="12" t="s">
        <v>1931</v>
      </c>
      <c r="F550" s="11">
        <v>6</v>
      </c>
      <c r="G550" t="str">
        <f t="shared" si="34"/>
        <v>群馬県　</v>
      </c>
      <c r="H550" s="1">
        <f>VLOOKUP(M550,評価協作成!$D$3:$F$838,2,FALSE)</f>
        <v>2.4</v>
      </c>
      <c r="I550" s="1">
        <f>VLOOKUP(M550,評価協作成!$D$3:$F$838,3,FALSE)</f>
        <v>-2.5</v>
      </c>
      <c r="M550" s="1" t="str">
        <f t="shared" si="35"/>
        <v>群馬県　上里見</v>
      </c>
      <c r="O550" s="1">
        <f t="shared" si="32"/>
        <v>0</v>
      </c>
      <c r="P550" s="1">
        <f t="shared" si="33"/>
        <v>0</v>
      </c>
      <c r="Q550">
        <f>IF(VLOOKUP($B550,'20230120'!$A$3:$G$838,6,FALSE)="","",VLOOKUP($B550,'20230120'!$A$3:$G$838,6,FALSE))</f>
        <v>2.4</v>
      </c>
      <c r="R550">
        <f>IF(VLOOKUP($B550,'20230120'!$A$3:$G$838,7,FALSE)="","",VLOOKUP($B550,'20230120'!$A$3:$G$838,7,FALSE))</f>
        <v>-2.5</v>
      </c>
    </row>
    <row r="551" spans="1:18">
      <c r="A551" s="10">
        <v>545</v>
      </c>
      <c r="B551" s="11">
        <v>380</v>
      </c>
      <c r="C551" t="s">
        <v>714</v>
      </c>
      <c r="D551" s="12" t="s">
        <v>715</v>
      </c>
      <c r="E551" s="12" t="s">
        <v>1965</v>
      </c>
      <c r="F551" s="11">
        <v>6</v>
      </c>
      <c r="G551" t="str">
        <f t="shared" si="34"/>
        <v>千葉県　</v>
      </c>
      <c r="H551" s="1">
        <f>VLOOKUP(M551,評価協作成!$D$3:$F$838,2,FALSE)</f>
        <v>3</v>
      </c>
      <c r="I551" s="1">
        <f>VLOOKUP(M551,評価協作成!$D$3:$F$838,3,FALSE)</f>
        <v>-1.8</v>
      </c>
      <c r="M551" s="1" t="str">
        <f t="shared" si="35"/>
        <v>千葉県　坂畑</v>
      </c>
      <c r="O551" s="1">
        <f t="shared" si="32"/>
        <v>0</v>
      </c>
      <c r="P551" s="1">
        <f t="shared" si="33"/>
        <v>0</v>
      </c>
      <c r="Q551">
        <f>IF(VLOOKUP($B551,'20230120'!$A$3:$G$838,6,FALSE)="","",VLOOKUP($B551,'20230120'!$A$3:$G$838,6,FALSE))</f>
        <v>3</v>
      </c>
      <c r="R551">
        <f>IF(VLOOKUP($B551,'20230120'!$A$3:$G$838,7,FALSE)="","",VLOOKUP($B551,'20230120'!$A$3:$G$838,7,FALSE))</f>
        <v>-1.8</v>
      </c>
    </row>
    <row r="552" spans="1:18">
      <c r="A552" s="10">
        <v>546</v>
      </c>
      <c r="B552" s="11">
        <v>538</v>
      </c>
      <c r="C552" t="s">
        <v>981</v>
      </c>
      <c r="D552" s="12" t="s">
        <v>982</v>
      </c>
      <c r="E552" s="15" t="s">
        <v>2110</v>
      </c>
      <c r="F552" s="11">
        <v>6</v>
      </c>
      <c r="G552" t="str">
        <f t="shared" si="34"/>
        <v>福井県　</v>
      </c>
      <c r="H552" s="1">
        <f>VLOOKUP(M552,評価協作成!$D$3:$F$838,2,FALSE)</f>
        <v>5.3</v>
      </c>
      <c r="I552" s="1">
        <f>VLOOKUP(M552,評価協作成!$D$3:$F$838,3,FALSE)</f>
        <v>2.9</v>
      </c>
      <c r="M552" s="1" t="str">
        <f t="shared" si="35"/>
        <v>福井県　越廼</v>
      </c>
      <c r="O552" s="1">
        <f t="shared" si="32"/>
        <v>0</v>
      </c>
      <c r="P552" s="1">
        <f t="shared" si="33"/>
        <v>0</v>
      </c>
      <c r="Q552">
        <f>IF(VLOOKUP($B552,'20230120'!$A$3:$G$838,6,FALSE)="","",VLOOKUP($B552,'20230120'!$A$3:$G$838,6,FALSE))</f>
        <v>5.3</v>
      </c>
      <c r="R552">
        <f>IF(VLOOKUP($B552,'20230120'!$A$3:$G$838,7,FALSE)="","",VLOOKUP($B552,'20230120'!$A$3:$G$838,7,FALSE))</f>
        <v>2.9</v>
      </c>
    </row>
    <row r="553" spans="1:18">
      <c r="A553" s="10">
        <v>547</v>
      </c>
      <c r="B553" s="11">
        <v>736</v>
      </c>
      <c r="C553" t="s">
        <v>1316</v>
      </c>
      <c r="D553" s="12" t="s">
        <v>1317</v>
      </c>
      <c r="E553" s="12" t="s">
        <v>2299</v>
      </c>
      <c r="F553" s="11">
        <v>6</v>
      </c>
      <c r="G553" t="str">
        <f t="shared" si="34"/>
        <v>大分県　</v>
      </c>
      <c r="H553" s="1">
        <f>VLOOKUP(M553,評価協作成!$D$3:$F$838,2,FALSE)</f>
        <v>3.9</v>
      </c>
      <c r="I553" s="1">
        <f>VLOOKUP(M553,評価協作成!$D$3:$F$838,3,FALSE)</f>
        <v>-0.6</v>
      </c>
      <c r="M553" s="1" t="str">
        <f t="shared" si="35"/>
        <v>大分県　院内</v>
      </c>
      <c r="O553" s="1">
        <f t="shared" si="32"/>
        <v>0</v>
      </c>
      <c r="P553" s="1">
        <f t="shared" si="33"/>
        <v>0</v>
      </c>
      <c r="Q553">
        <f>IF(VLOOKUP($B553,'20230120'!$A$3:$G$838,6,FALSE)="","",VLOOKUP($B553,'20230120'!$A$3:$G$838,6,FALSE))</f>
        <v>3.9</v>
      </c>
      <c r="R553">
        <f>IF(VLOOKUP($B553,'20230120'!$A$3:$G$838,7,FALSE)="","",VLOOKUP($B553,'20230120'!$A$3:$G$838,7,FALSE))</f>
        <v>-0.6</v>
      </c>
    </row>
    <row r="554" spans="1:18">
      <c r="A554" s="10">
        <v>548</v>
      </c>
      <c r="B554" s="11">
        <v>658</v>
      </c>
      <c r="C554" t="s">
        <v>1180</v>
      </c>
      <c r="D554" s="12" t="s">
        <v>1181</v>
      </c>
      <c r="E554" s="12" t="s">
        <v>2224</v>
      </c>
      <c r="F554" s="11">
        <v>6</v>
      </c>
      <c r="G554" t="str">
        <f t="shared" si="34"/>
        <v>鳥取県　</v>
      </c>
      <c r="H554" s="1">
        <f>VLOOKUP(M554,評価協作成!$D$3:$F$838,2,FALSE)</f>
        <v>4.7</v>
      </c>
      <c r="I554" s="1">
        <f>VLOOKUP(M554,評価協作成!$D$3:$F$838,3,FALSE)</f>
        <v>1.2</v>
      </c>
      <c r="M554" s="1" t="str">
        <f t="shared" si="35"/>
        <v>鳥取県　米子</v>
      </c>
      <c r="O554" s="1">
        <f t="shared" si="32"/>
        <v>0</v>
      </c>
      <c r="P554" s="1">
        <f t="shared" si="33"/>
        <v>0</v>
      </c>
      <c r="Q554">
        <f>IF(VLOOKUP($B554,'20230120'!$A$3:$G$838,6,FALSE)="","",VLOOKUP($B554,'20230120'!$A$3:$G$838,6,FALSE))</f>
        <v>4.7</v>
      </c>
      <c r="R554">
        <f>IF(VLOOKUP($B554,'20230120'!$A$3:$G$838,7,FALSE)="","",VLOOKUP($B554,'20230120'!$A$3:$G$838,7,FALSE))</f>
        <v>1.2</v>
      </c>
    </row>
    <row r="555" spans="1:18">
      <c r="A555" s="10">
        <v>549</v>
      </c>
      <c r="B555" s="11">
        <v>717</v>
      </c>
      <c r="C555" t="s">
        <v>1282</v>
      </c>
      <c r="D555" s="12" t="s">
        <v>1283</v>
      </c>
      <c r="E555" s="12" t="s">
        <v>2280</v>
      </c>
      <c r="F555" s="11">
        <v>6</v>
      </c>
      <c r="G555" t="str">
        <f t="shared" si="34"/>
        <v>山口県　</v>
      </c>
      <c r="H555" s="1">
        <f>VLOOKUP(M555,評価協作成!$D$3:$F$838,2,FALSE)</f>
        <v>3.4</v>
      </c>
      <c r="I555" s="1">
        <f>VLOOKUP(M555,評価協作成!$D$3:$F$838,3,FALSE)</f>
        <v>-1</v>
      </c>
      <c r="M555" s="1" t="str">
        <f t="shared" si="35"/>
        <v>山口県　玖珂</v>
      </c>
      <c r="O555" s="1">
        <f t="shared" si="32"/>
        <v>0</v>
      </c>
      <c r="P555" s="1">
        <f t="shared" si="33"/>
        <v>0</v>
      </c>
      <c r="Q555">
        <f>IF(VLOOKUP($B555,'20230120'!$A$3:$G$838,6,FALSE)="","",VLOOKUP($B555,'20230120'!$A$3:$G$838,6,FALSE))</f>
        <v>3.4</v>
      </c>
      <c r="R555">
        <f>IF(VLOOKUP($B555,'20230120'!$A$3:$G$838,7,FALSE)="","",VLOOKUP($B555,'20230120'!$A$3:$G$838,7,FALSE))</f>
        <v>-1</v>
      </c>
    </row>
    <row r="556" spans="1:18">
      <c r="A556" s="10">
        <v>550</v>
      </c>
      <c r="B556" s="11">
        <v>551</v>
      </c>
      <c r="C556" t="s">
        <v>82</v>
      </c>
      <c r="D556" s="12" t="s">
        <v>83</v>
      </c>
      <c r="E556" s="12" t="s">
        <v>2119</v>
      </c>
      <c r="F556" s="11">
        <v>5</v>
      </c>
      <c r="G556" t="str">
        <f t="shared" si="34"/>
        <v>滋賀県　</v>
      </c>
      <c r="H556" s="1">
        <f>VLOOKUP(M556,評価協作成!$D$3:$F$838,2,FALSE)</f>
        <v>3.8</v>
      </c>
      <c r="I556" s="1">
        <f>VLOOKUP(M556,評価協作成!$D$3:$F$838,3,FALSE)</f>
        <v>0.8</v>
      </c>
      <c r="M556" s="1" t="str">
        <f t="shared" si="35"/>
        <v>滋賀県　大津</v>
      </c>
      <c r="O556" s="1">
        <f t="shared" si="32"/>
        <v>0</v>
      </c>
      <c r="P556" s="1">
        <f t="shared" si="33"/>
        <v>0</v>
      </c>
      <c r="Q556">
        <f>IF(VLOOKUP($B556,'20230120'!$A$3:$G$838,6,FALSE)="","",VLOOKUP($B556,'20230120'!$A$3:$G$838,6,FALSE))</f>
        <v>3.8</v>
      </c>
      <c r="R556">
        <f>IF(VLOOKUP($B556,'20230120'!$A$3:$G$838,7,FALSE)="","",VLOOKUP($B556,'20230120'!$A$3:$G$838,7,FALSE))</f>
        <v>0.8</v>
      </c>
    </row>
    <row r="557" spans="1:18">
      <c r="A557" s="10">
        <v>551</v>
      </c>
      <c r="B557" s="11">
        <v>643</v>
      </c>
      <c r="C557" t="s">
        <v>1155</v>
      </c>
      <c r="D557" s="12" t="s">
        <v>1156</v>
      </c>
      <c r="E557" s="12" t="s">
        <v>2209</v>
      </c>
      <c r="F557" s="11">
        <v>6</v>
      </c>
      <c r="G557" t="str">
        <f t="shared" si="34"/>
        <v>島根県　</v>
      </c>
      <c r="H557" s="1">
        <f>VLOOKUP(M557,評価協作成!$D$3:$F$838,2,FALSE)</f>
        <v>4.9000000000000004</v>
      </c>
      <c r="I557" s="1">
        <f>VLOOKUP(M557,評価協作成!$D$3:$F$838,3,FALSE)</f>
        <v>1.9</v>
      </c>
      <c r="M557" s="1" t="str">
        <f t="shared" si="35"/>
        <v>島根県　大田</v>
      </c>
      <c r="O557" s="1">
        <f t="shared" si="32"/>
        <v>0</v>
      </c>
      <c r="P557" s="1">
        <f t="shared" si="33"/>
        <v>0</v>
      </c>
      <c r="Q557">
        <f>IF(VLOOKUP($B557,'20230120'!$A$3:$G$838,6,FALSE)="","",VLOOKUP($B557,'20230120'!$A$3:$G$838,6,FALSE))</f>
        <v>4.9000000000000004</v>
      </c>
      <c r="R557">
        <f>IF(VLOOKUP($B557,'20230120'!$A$3:$G$838,7,FALSE)="","",VLOOKUP($B557,'20230120'!$A$3:$G$838,7,FALSE))</f>
        <v>1.9</v>
      </c>
    </row>
    <row r="558" spans="1:18">
      <c r="A558" s="10">
        <v>552</v>
      </c>
      <c r="B558" s="11">
        <v>319</v>
      </c>
      <c r="C558" t="s">
        <v>1536</v>
      </c>
      <c r="D558" s="12" t="s">
        <v>1577</v>
      </c>
      <c r="E558" s="12" t="s">
        <v>1905</v>
      </c>
      <c r="F558" s="11">
        <v>5</v>
      </c>
      <c r="G558" t="str">
        <f t="shared" si="34"/>
        <v>茨城県　</v>
      </c>
      <c r="H558" s="1">
        <f>VLOOKUP(M558,評価協作成!$D$3:$F$838,2,FALSE)</f>
        <v>3.1</v>
      </c>
      <c r="I558" s="1">
        <f>VLOOKUP(M558,評価協作成!$D$3:$F$838,3,FALSE)</f>
        <v>-2.2999999999999998</v>
      </c>
      <c r="M558" s="1" t="str">
        <f t="shared" si="35"/>
        <v>茨城県　つくば</v>
      </c>
      <c r="O558" s="1">
        <f t="shared" si="32"/>
        <v>0</v>
      </c>
      <c r="P558" s="1">
        <f t="shared" si="33"/>
        <v>0</v>
      </c>
      <c r="Q558">
        <f>IF(VLOOKUP($B558,'20230120'!$A$3:$G$838,6,FALSE)="","",VLOOKUP($B558,'20230120'!$A$3:$G$838,6,FALSE))</f>
        <v>3.1</v>
      </c>
      <c r="R558">
        <f>IF(VLOOKUP($B558,'20230120'!$A$3:$G$838,7,FALSE)="","",VLOOKUP($B558,'20230120'!$A$3:$G$838,7,FALSE))</f>
        <v>-2.2999999999999998</v>
      </c>
    </row>
    <row r="559" spans="1:18">
      <c r="A559" s="10">
        <v>553</v>
      </c>
      <c r="B559" s="11">
        <v>308</v>
      </c>
      <c r="C559" t="s">
        <v>591</v>
      </c>
      <c r="D559" s="12" t="s">
        <v>592</v>
      </c>
      <c r="E559" s="12" t="s">
        <v>1894</v>
      </c>
      <c r="F559" s="11">
        <v>5</v>
      </c>
      <c r="G559" t="str">
        <f t="shared" si="34"/>
        <v>福島県　</v>
      </c>
      <c r="H559" s="1">
        <f>VLOOKUP(M559,評価協作成!$D$3:$F$838,2,FALSE)</f>
        <v>3.7</v>
      </c>
      <c r="I559" s="1">
        <f>VLOOKUP(M559,評価協作成!$D$3:$F$838,3,FALSE)</f>
        <v>0</v>
      </c>
      <c r="M559" s="1" t="str">
        <f t="shared" si="35"/>
        <v>福島県　小名浜</v>
      </c>
      <c r="O559" s="1">
        <f t="shared" si="32"/>
        <v>0</v>
      </c>
      <c r="P559" s="1">
        <f t="shared" si="33"/>
        <v>0</v>
      </c>
      <c r="Q559">
        <f>IF(VLOOKUP($B559,'20230120'!$A$3:$G$838,6,FALSE)="","",VLOOKUP($B559,'20230120'!$A$3:$G$838,6,FALSE))</f>
        <v>3.7</v>
      </c>
      <c r="R559">
        <f>IF(VLOOKUP($B559,'20230120'!$A$3:$G$838,7,FALSE)="","",VLOOKUP($B559,'20230120'!$A$3:$G$838,7,FALSE))</f>
        <v>0</v>
      </c>
    </row>
    <row r="560" spans="1:18">
      <c r="A560" s="10">
        <v>554</v>
      </c>
      <c r="B560" s="11">
        <v>350</v>
      </c>
      <c r="C560" t="s">
        <v>662</v>
      </c>
      <c r="D560" s="12" t="s">
        <v>663</v>
      </c>
      <c r="E560" s="12" t="s">
        <v>1936</v>
      </c>
      <c r="F560" s="11">
        <v>5</v>
      </c>
      <c r="G560" t="str">
        <f t="shared" si="34"/>
        <v>埼玉県　</v>
      </c>
      <c r="H560" s="1">
        <f>VLOOKUP(M560,評価協作成!$D$3:$F$838,2,FALSE)</f>
        <v>3</v>
      </c>
      <c r="I560" s="1">
        <f>VLOOKUP(M560,評価協作成!$D$3:$F$838,3,FALSE)</f>
        <v>-1.5</v>
      </c>
      <c r="M560" s="1" t="str">
        <f t="shared" si="35"/>
        <v>埼玉県　寄居</v>
      </c>
      <c r="O560" s="1">
        <f t="shared" si="32"/>
        <v>0</v>
      </c>
      <c r="P560" s="1">
        <f t="shared" si="33"/>
        <v>0</v>
      </c>
      <c r="Q560">
        <f>IF(VLOOKUP($B560,'20230120'!$A$3:$G$838,6,FALSE)="","",VLOOKUP($B560,'20230120'!$A$3:$G$838,6,FALSE))</f>
        <v>3</v>
      </c>
      <c r="R560">
        <f>IF(VLOOKUP($B560,'20230120'!$A$3:$G$838,7,FALSE)="","",VLOOKUP($B560,'20230120'!$A$3:$G$838,7,FALSE))</f>
        <v>-1.5</v>
      </c>
    </row>
    <row r="561" spans="1:18">
      <c r="A561" s="10">
        <v>555</v>
      </c>
      <c r="B561" s="11">
        <v>628</v>
      </c>
      <c r="C561" t="s">
        <v>684</v>
      </c>
      <c r="D561" s="12" t="s">
        <v>685</v>
      </c>
      <c r="E561" s="12" t="s">
        <v>2194</v>
      </c>
      <c r="F561" s="11">
        <v>5</v>
      </c>
      <c r="G561" t="str">
        <f t="shared" si="34"/>
        <v>広島県　</v>
      </c>
      <c r="H561" s="1">
        <f>VLOOKUP(M561,評価協作成!$D$3:$F$838,2,FALSE)</f>
        <v>3.9</v>
      </c>
      <c r="I561" s="1">
        <f>VLOOKUP(M561,評価協作成!$D$3:$F$838,3,FALSE)</f>
        <v>0.2</v>
      </c>
      <c r="M561" s="1" t="str">
        <f t="shared" si="35"/>
        <v>広島県　府中</v>
      </c>
      <c r="O561" s="1">
        <f t="shared" si="32"/>
        <v>0</v>
      </c>
      <c r="P561" s="1">
        <f t="shared" si="33"/>
        <v>0</v>
      </c>
      <c r="Q561">
        <f>IF(VLOOKUP($B561,'20230120'!$A$3:$G$838,6,FALSE)="","",VLOOKUP($B561,'20230120'!$A$3:$G$838,6,FALSE))</f>
        <v>3.9</v>
      </c>
      <c r="R561">
        <f>IF(VLOOKUP($B561,'20230120'!$A$3:$G$838,7,FALSE)="","",VLOOKUP($B561,'20230120'!$A$3:$G$838,7,FALSE))</f>
        <v>0.2</v>
      </c>
    </row>
    <row r="562" spans="1:18">
      <c r="A562" s="10">
        <v>556</v>
      </c>
      <c r="B562" s="11">
        <v>314</v>
      </c>
      <c r="C562" t="s">
        <v>603</v>
      </c>
      <c r="D562" s="12" t="s">
        <v>604</v>
      </c>
      <c r="E562" s="12" t="s">
        <v>1901</v>
      </c>
      <c r="F562" s="11">
        <v>5</v>
      </c>
      <c r="G562" t="str">
        <f t="shared" si="34"/>
        <v>茨城県　</v>
      </c>
      <c r="H562" s="1">
        <f>VLOOKUP(M562,評価協作成!$D$3:$F$838,2,FALSE)</f>
        <v>3.2</v>
      </c>
      <c r="I562" s="1">
        <f>VLOOKUP(M562,評価協作成!$D$3:$F$838,3,FALSE)</f>
        <v>-1.6</v>
      </c>
      <c r="M562" s="1" t="str">
        <f t="shared" si="35"/>
        <v>茨城県　水戸</v>
      </c>
      <c r="O562" s="1">
        <f t="shared" si="32"/>
        <v>0</v>
      </c>
      <c r="P562" s="1">
        <f t="shared" si="33"/>
        <v>0</v>
      </c>
      <c r="Q562">
        <f>IF(VLOOKUP($B562,'20230120'!$A$3:$G$838,6,FALSE)="","",VLOOKUP($B562,'20230120'!$A$3:$G$838,6,FALSE))</f>
        <v>3.2</v>
      </c>
      <c r="R562">
        <f>IF(VLOOKUP($B562,'20230120'!$A$3:$G$838,7,FALSE)="","",VLOOKUP($B562,'20230120'!$A$3:$G$838,7,FALSE))</f>
        <v>-1.6</v>
      </c>
    </row>
    <row r="563" spans="1:18">
      <c r="A563" s="10">
        <v>557</v>
      </c>
      <c r="B563" s="11">
        <v>676</v>
      </c>
      <c r="C563" t="s">
        <v>1212</v>
      </c>
      <c r="D563" s="12" t="s">
        <v>1213</v>
      </c>
      <c r="E563" s="12" t="s">
        <v>2242</v>
      </c>
      <c r="F563" s="11">
        <v>6</v>
      </c>
      <c r="G563" t="str">
        <f t="shared" si="34"/>
        <v>香川県　</v>
      </c>
      <c r="H563" s="1">
        <f>VLOOKUP(M563,評価協作成!$D$3:$F$838,2,FALSE)</f>
        <v>4.4000000000000004</v>
      </c>
      <c r="I563" s="1">
        <f>VLOOKUP(M563,評価協作成!$D$3:$F$838,3,FALSE)</f>
        <v>0.1</v>
      </c>
      <c r="M563" s="1" t="str">
        <f t="shared" si="35"/>
        <v>香川県　財田</v>
      </c>
      <c r="O563" s="1">
        <f t="shared" si="32"/>
        <v>0</v>
      </c>
      <c r="P563" s="1">
        <f t="shared" si="33"/>
        <v>0</v>
      </c>
      <c r="Q563">
        <f>IF(VLOOKUP($B563,'20230120'!$A$3:$G$838,6,FALSE)="","",VLOOKUP($B563,'20230120'!$A$3:$G$838,6,FALSE))</f>
        <v>4.4000000000000004</v>
      </c>
      <c r="R563">
        <f>IF(VLOOKUP($B563,'20230120'!$A$3:$G$838,7,FALSE)="","",VLOOKUP($B563,'20230120'!$A$3:$G$838,7,FALSE))</f>
        <v>0.1</v>
      </c>
    </row>
    <row r="564" spans="1:18">
      <c r="A564" s="10">
        <v>558</v>
      </c>
      <c r="B564" s="11">
        <v>370</v>
      </c>
      <c r="C564" t="s">
        <v>1541</v>
      </c>
      <c r="D564" s="12" t="s">
        <v>1582</v>
      </c>
      <c r="E564" s="12" t="s">
        <v>1955</v>
      </c>
      <c r="F564" s="11">
        <v>6</v>
      </c>
      <c r="G564" t="str">
        <f t="shared" si="34"/>
        <v>千葉県　</v>
      </c>
      <c r="H564" s="1">
        <f>VLOOKUP(M564,評価協作成!$D$3:$F$838,2,FALSE)</f>
        <v>3.6</v>
      </c>
      <c r="I564" s="1">
        <f>VLOOKUP(M564,評価協作成!$D$3:$F$838,3,FALSE)</f>
        <v>-1.6</v>
      </c>
      <c r="M564" s="1" t="str">
        <f>G564&amp;"佐原"</f>
        <v>千葉県　佐原</v>
      </c>
      <c r="N564" s="1" t="s">
        <v>3310</v>
      </c>
      <c r="O564" s="1">
        <f t="shared" si="32"/>
        <v>0</v>
      </c>
      <c r="P564" s="1">
        <f t="shared" si="33"/>
        <v>0</v>
      </c>
      <c r="Q564">
        <f>IF(VLOOKUP($B564,'20230120'!$A$3:$G$838,6,FALSE)="","",VLOOKUP($B564,'20230120'!$A$3:$G$838,6,FALSE))</f>
        <v>3.6</v>
      </c>
      <c r="R564">
        <f>IF(VLOOKUP($B564,'20230120'!$A$3:$G$838,7,FALSE)="","",VLOOKUP($B564,'20230120'!$A$3:$G$838,7,FALSE))</f>
        <v>-1.6</v>
      </c>
    </row>
    <row r="565" spans="1:18">
      <c r="A565" s="10">
        <v>559</v>
      </c>
      <c r="B565" s="11">
        <v>655</v>
      </c>
      <c r="C565" t="s">
        <v>1514</v>
      </c>
      <c r="D565" s="12" t="s">
        <v>1620</v>
      </c>
      <c r="E565" s="12" t="s">
        <v>2221</v>
      </c>
      <c r="F565" s="11">
        <v>6</v>
      </c>
      <c r="G565" t="str">
        <f t="shared" si="34"/>
        <v>鳥取県　</v>
      </c>
      <c r="H565" s="1">
        <f>VLOOKUP(M565,評価協作成!$D$3:$F$838,2,FALSE)</f>
        <v>4.9000000000000004</v>
      </c>
      <c r="I565" s="1">
        <f>VLOOKUP(M565,評価協作成!$D$3:$F$838,3,FALSE)</f>
        <v>1.7</v>
      </c>
      <c r="M565" s="1" t="str">
        <f>G565&amp;"下市"</f>
        <v>鳥取県　下市</v>
      </c>
      <c r="N565" s="1" t="s">
        <v>3314</v>
      </c>
      <c r="O565" s="1">
        <f t="shared" si="32"/>
        <v>0</v>
      </c>
      <c r="P565" s="1">
        <f t="shared" si="33"/>
        <v>0</v>
      </c>
      <c r="Q565">
        <f>IF(VLOOKUP($B565,'20230120'!$A$3:$G$838,6,FALSE)="","",VLOOKUP($B565,'20230120'!$A$3:$G$838,6,FALSE))</f>
        <v>4.9000000000000004</v>
      </c>
      <c r="R565">
        <f>IF(VLOOKUP($B565,'20230120'!$A$3:$G$838,7,FALSE)="","",VLOOKUP($B565,'20230120'!$A$3:$G$838,7,FALSE))</f>
        <v>1.7</v>
      </c>
    </row>
    <row r="566" spans="1:18">
      <c r="A566" s="10">
        <v>560</v>
      </c>
      <c r="B566" s="11">
        <v>471</v>
      </c>
      <c r="C566" t="s">
        <v>867</v>
      </c>
      <c r="D566" s="12" t="s">
        <v>868</v>
      </c>
      <c r="E566" s="12" t="s">
        <v>2050</v>
      </c>
      <c r="F566" s="11">
        <v>6</v>
      </c>
      <c r="G566" t="str">
        <f t="shared" si="34"/>
        <v>岐阜県　</v>
      </c>
      <c r="H566" s="1">
        <f>VLOOKUP(M566,評価協作成!$D$3:$F$838,2,FALSE)</f>
        <v>3.8</v>
      </c>
      <c r="I566" s="1">
        <f>VLOOKUP(M566,評価協作成!$D$3:$F$838,3,FALSE)</f>
        <v>0.5</v>
      </c>
      <c r="M566" s="1" t="str">
        <f t="shared" si="35"/>
        <v>岐阜県　揖斐川</v>
      </c>
      <c r="O566" s="1">
        <f t="shared" si="32"/>
        <v>0</v>
      </c>
      <c r="P566" s="1">
        <f t="shared" si="33"/>
        <v>0</v>
      </c>
      <c r="Q566">
        <f>IF(VLOOKUP($B566,'20230120'!$A$3:$G$838,6,FALSE)="","",VLOOKUP($B566,'20230120'!$A$3:$G$838,6,FALSE))</f>
        <v>3.8</v>
      </c>
      <c r="R566">
        <f>IF(VLOOKUP($B566,'20230120'!$A$3:$G$838,7,FALSE)="","",VLOOKUP($B566,'20230120'!$A$3:$G$838,7,FALSE))</f>
        <v>0.5</v>
      </c>
    </row>
    <row r="567" spans="1:18">
      <c r="A567" s="10">
        <v>561</v>
      </c>
      <c r="B567" s="11">
        <v>359</v>
      </c>
      <c r="C567" t="s">
        <v>678</v>
      </c>
      <c r="D567" s="12" t="s">
        <v>679</v>
      </c>
      <c r="E567" s="12" t="s">
        <v>1945</v>
      </c>
      <c r="F567" s="11">
        <v>5</v>
      </c>
      <c r="G567" t="str">
        <f t="shared" si="34"/>
        <v>東京都　</v>
      </c>
      <c r="H567" s="1">
        <f>VLOOKUP(M567,評価協作成!$D$3:$F$838,2,FALSE)</f>
        <v>2.8</v>
      </c>
      <c r="I567" s="1">
        <f>VLOOKUP(M567,評価協作成!$D$3:$F$838,3,FALSE)</f>
        <v>-2.2999999999999998</v>
      </c>
      <c r="M567" s="1" t="str">
        <f t="shared" si="35"/>
        <v>東京都　青梅</v>
      </c>
      <c r="O567" s="1">
        <f t="shared" si="32"/>
        <v>0</v>
      </c>
      <c r="P567" s="1">
        <f t="shared" si="33"/>
        <v>0</v>
      </c>
      <c r="Q567">
        <f>IF(VLOOKUP($B567,'20230120'!$A$3:$G$838,6,FALSE)="","",VLOOKUP($B567,'20230120'!$A$3:$G$838,6,FALSE))</f>
        <v>2.8</v>
      </c>
      <c r="R567">
        <f>IF(VLOOKUP($B567,'20230120'!$A$3:$G$838,7,FALSE)="","",VLOOKUP($B567,'20230120'!$A$3:$G$838,7,FALSE))</f>
        <v>-2.2999999999999998</v>
      </c>
    </row>
    <row r="568" spans="1:18">
      <c r="A568" s="10">
        <v>562</v>
      </c>
      <c r="B568" s="11">
        <v>687</v>
      </c>
      <c r="C568" t="s">
        <v>1228</v>
      </c>
      <c r="D568" s="12" t="s">
        <v>1229</v>
      </c>
      <c r="E568" s="12" t="s">
        <v>2253</v>
      </c>
      <c r="F568" s="11">
        <v>6</v>
      </c>
      <c r="G568" t="str">
        <f t="shared" si="34"/>
        <v>愛媛県　</v>
      </c>
      <c r="H568" s="1">
        <f>VLOOKUP(M568,評価協作成!$D$3:$F$838,2,FALSE)</f>
        <v>4.4000000000000004</v>
      </c>
      <c r="I568" s="1">
        <f>VLOOKUP(M568,評価協作成!$D$3:$F$838,3,FALSE)</f>
        <v>0.6</v>
      </c>
      <c r="M568" s="1" t="str">
        <f t="shared" si="35"/>
        <v>愛媛県　宇和</v>
      </c>
      <c r="O568" s="1">
        <f t="shared" si="32"/>
        <v>0</v>
      </c>
      <c r="P568" s="1">
        <f t="shared" si="33"/>
        <v>0</v>
      </c>
      <c r="Q568">
        <f>IF(VLOOKUP($B568,'20230120'!$A$3:$G$838,6,FALSE)="","",VLOOKUP($B568,'20230120'!$A$3:$G$838,6,FALSE))</f>
        <v>4.4000000000000004</v>
      </c>
      <c r="R568">
        <f>IF(VLOOKUP($B568,'20230120'!$A$3:$G$838,7,FALSE)="","",VLOOKUP($B568,'20230120'!$A$3:$G$838,7,FALSE))</f>
        <v>0.6</v>
      </c>
    </row>
    <row r="569" spans="1:18">
      <c r="A569" s="10">
        <v>563</v>
      </c>
      <c r="B569" s="11">
        <v>576</v>
      </c>
      <c r="C569" t="s">
        <v>1041</v>
      </c>
      <c r="D569" s="12" t="s">
        <v>1042</v>
      </c>
      <c r="E569" s="12" t="s">
        <v>2145</v>
      </c>
      <c r="F569" s="11">
        <v>6</v>
      </c>
      <c r="G569" t="str">
        <f t="shared" si="34"/>
        <v>兵庫県　</v>
      </c>
      <c r="H569" s="1">
        <f>VLOOKUP(M569,評価協作成!$D$3:$F$838,2,FALSE)</f>
        <v>3.3</v>
      </c>
      <c r="I569" s="1">
        <f>VLOOKUP(M569,評価協作成!$D$3:$F$838,3,FALSE)</f>
        <v>-0.7</v>
      </c>
      <c r="M569" s="1" t="str">
        <f t="shared" si="35"/>
        <v>兵庫県　福崎</v>
      </c>
      <c r="O569" s="1">
        <f t="shared" si="32"/>
        <v>0</v>
      </c>
      <c r="P569" s="1">
        <f t="shared" si="33"/>
        <v>0</v>
      </c>
      <c r="Q569">
        <f>IF(VLOOKUP($B569,'20230120'!$A$3:$G$838,6,FALSE)="","",VLOOKUP($B569,'20230120'!$A$3:$G$838,6,FALSE))</f>
        <v>3.3</v>
      </c>
      <c r="R569">
        <f>IF(VLOOKUP($B569,'20230120'!$A$3:$G$838,7,FALSE)="","",VLOOKUP($B569,'20230120'!$A$3:$G$838,7,FALSE))</f>
        <v>-0.7</v>
      </c>
    </row>
    <row r="570" spans="1:18">
      <c r="A570" s="10">
        <v>564</v>
      </c>
      <c r="B570" s="11">
        <v>616</v>
      </c>
      <c r="C570" t="s">
        <v>1114</v>
      </c>
      <c r="D570" s="12" t="s">
        <v>1115</v>
      </c>
      <c r="E570" s="15" t="s">
        <v>2183</v>
      </c>
      <c r="F570" s="11">
        <v>6</v>
      </c>
      <c r="G570" t="str">
        <f t="shared" si="34"/>
        <v>岡山県　</v>
      </c>
      <c r="H570" s="1">
        <f>VLOOKUP(M570,評価協作成!$D$3:$F$838,2,FALSE)</f>
        <v>4.3</v>
      </c>
      <c r="I570" s="1">
        <f>VLOOKUP(M570,評価協作成!$D$3:$F$838,3,FALSE)</f>
        <v>-0.3</v>
      </c>
      <c r="M570" s="1" t="str">
        <f t="shared" si="35"/>
        <v>岡山県　虫明</v>
      </c>
      <c r="O570" s="1">
        <f t="shared" si="32"/>
        <v>0</v>
      </c>
      <c r="P570" s="1">
        <f t="shared" si="33"/>
        <v>0</v>
      </c>
      <c r="Q570">
        <f>IF(VLOOKUP($B570,'20230120'!$A$3:$G$838,6,FALSE)="","",VLOOKUP($B570,'20230120'!$A$3:$G$838,6,FALSE))</f>
        <v>4.3</v>
      </c>
      <c r="R570">
        <f>IF(VLOOKUP($B570,'20230120'!$A$3:$G$838,7,FALSE)="","",VLOOKUP($B570,'20230120'!$A$3:$G$838,7,FALSE))</f>
        <v>-0.3</v>
      </c>
    </row>
    <row r="571" spans="1:18">
      <c r="A571" s="10">
        <v>565</v>
      </c>
      <c r="B571" s="11">
        <v>336</v>
      </c>
      <c r="C571" t="s">
        <v>633</v>
      </c>
      <c r="D571" s="12" t="s">
        <v>634</v>
      </c>
      <c r="E571" s="12" t="s">
        <v>1922</v>
      </c>
      <c r="F571" s="11">
        <v>5</v>
      </c>
      <c r="G571" t="str">
        <f t="shared" si="34"/>
        <v>栃木県　</v>
      </c>
      <c r="H571" s="1">
        <f>VLOOKUP(M571,評価協作成!$D$3:$F$838,2,FALSE)</f>
        <v>2.4</v>
      </c>
      <c r="I571" s="1">
        <f>VLOOKUP(M571,評価協作成!$D$3:$F$838,3,FALSE)</f>
        <v>-2.8</v>
      </c>
      <c r="M571" s="1" t="str">
        <f t="shared" si="35"/>
        <v>栃木県　小山</v>
      </c>
      <c r="O571" s="1">
        <f t="shared" si="32"/>
        <v>0</v>
      </c>
      <c r="P571" s="1">
        <f t="shared" si="33"/>
        <v>0</v>
      </c>
      <c r="Q571">
        <f>IF(VLOOKUP($B571,'20230120'!$A$3:$G$838,6,FALSE)="","",VLOOKUP($B571,'20230120'!$A$3:$G$838,6,FALSE))</f>
        <v>2.4</v>
      </c>
      <c r="R571">
        <f>IF(VLOOKUP($B571,'20230120'!$A$3:$G$838,7,FALSE)="","",VLOOKUP($B571,'20230120'!$A$3:$G$838,7,FALSE))</f>
        <v>-2.8</v>
      </c>
    </row>
    <row r="572" spans="1:18">
      <c r="A572" s="10">
        <v>566</v>
      </c>
      <c r="B572" s="11">
        <v>554</v>
      </c>
      <c r="C572" t="s">
        <v>1003</v>
      </c>
      <c r="D572" s="12" t="s">
        <v>1004</v>
      </c>
      <c r="E572" s="15" t="s">
        <v>2124</v>
      </c>
      <c r="F572" s="11">
        <v>5</v>
      </c>
      <c r="G572" t="str">
        <f t="shared" si="34"/>
        <v>京都府　</v>
      </c>
      <c r="H572" s="1">
        <f>VLOOKUP(M572,評価協作成!$D$3:$F$838,2,FALSE)</f>
        <v>5.5</v>
      </c>
      <c r="I572" s="1">
        <f>VLOOKUP(M572,評価協作成!$D$3:$F$838,3,FALSE)</f>
        <v>3.2</v>
      </c>
      <c r="M572" s="1" t="str">
        <f t="shared" si="35"/>
        <v>京都府　間人</v>
      </c>
      <c r="O572" s="1">
        <f t="shared" si="32"/>
        <v>0</v>
      </c>
      <c r="P572" s="1">
        <f t="shared" si="33"/>
        <v>0</v>
      </c>
      <c r="Q572">
        <f>IF(VLOOKUP($B572,'20230120'!$A$3:$G$838,6,FALSE)="","",VLOOKUP($B572,'20230120'!$A$3:$G$838,6,FALSE))</f>
        <v>5.5</v>
      </c>
      <c r="R572">
        <f>IF(VLOOKUP($B572,'20230120'!$A$3:$G$838,7,FALSE)="","",VLOOKUP($B572,'20230120'!$A$3:$G$838,7,FALSE))</f>
        <v>3.2</v>
      </c>
    </row>
    <row r="573" spans="1:18">
      <c r="A573" s="10">
        <v>567</v>
      </c>
      <c r="B573" s="11">
        <v>333</v>
      </c>
      <c r="C573" t="s">
        <v>635</v>
      </c>
      <c r="D573" s="12" t="s">
        <v>636</v>
      </c>
      <c r="E573" s="12" t="s">
        <v>1919</v>
      </c>
      <c r="F573" s="11">
        <v>5</v>
      </c>
      <c r="G573" t="str">
        <f t="shared" si="34"/>
        <v>栃木県　</v>
      </c>
      <c r="H573" s="1">
        <f>VLOOKUP(M573,評価協作成!$D$3:$F$838,2,FALSE)</f>
        <v>2.7</v>
      </c>
      <c r="I573" s="1">
        <f>VLOOKUP(M573,評価協作成!$D$3:$F$838,3,FALSE)</f>
        <v>-1.5</v>
      </c>
      <c r="M573" s="1" t="str">
        <f t="shared" si="35"/>
        <v>栃木県　宇都宮</v>
      </c>
      <c r="O573" s="1">
        <f t="shared" si="32"/>
        <v>0</v>
      </c>
      <c r="P573" s="1">
        <f t="shared" si="33"/>
        <v>0</v>
      </c>
      <c r="Q573">
        <f>IF(VLOOKUP($B573,'20230120'!$A$3:$G$838,6,FALSE)="","",VLOOKUP($B573,'20230120'!$A$3:$G$838,6,FALSE))</f>
        <v>2.7</v>
      </c>
      <c r="R573">
        <f>IF(VLOOKUP($B573,'20230120'!$A$3:$G$838,7,FALSE)="","",VLOOKUP($B573,'20230120'!$A$3:$G$838,7,FALSE))</f>
        <v>-1.5</v>
      </c>
    </row>
    <row r="574" spans="1:18">
      <c r="A574" s="10">
        <v>568</v>
      </c>
      <c r="B574" s="11">
        <v>472</v>
      </c>
      <c r="C574" t="s">
        <v>869</v>
      </c>
      <c r="D574" s="12" t="s">
        <v>870</v>
      </c>
      <c r="E574" s="12" t="s">
        <v>2051</v>
      </c>
      <c r="F574" s="11">
        <v>6</v>
      </c>
      <c r="G574" t="str">
        <f t="shared" si="34"/>
        <v>岐阜県　</v>
      </c>
      <c r="H574" s="1">
        <f>VLOOKUP(M574,評価協作成!$D$3:$F$838,2,FALSE)</f>
        <v>3</v>
      </c>
      <c r="I574" s="1">
        <f>VLOOKUP(M574,評価協作成!$D$3:$F$838,3,FALSE)</f>
        <v>-1.2</v>
      </c>
      <c r="M574" s="1" t="str">
        <f t="shared" si="35"/>
        <v>岐阜県　美濃加茂</v>
      </c>
      <c r="O574" s="1">
        <f t="shared" si="32"/>
        <v>0.10000000000000009</v>
      </c>
      <c r="P574" s="1">
        <f t="shared" si="33"/>
        <v>0</v>
      </c>
      <c r="Q574">
        <f>IF(VLOOKUP($B574,'20230120'!$A$3:$G$838,6,FALSE)="","",VLOOKUP($B574,'20230120'!$A$3:$G$838,6,FALSE))</f>
        <v>3.1</v>
      </c>
      <c r="R574">
        <f>IF(VLOOKUP($B574,'20230120'!$A$3:$G$838,7,FALSE)="","",VLOOKUP($B574,'20230120'!$A$3:$G$838,7,FALSE))</f>
        <v>-1.2</v>
      </c>
    </row>
    <row r="575" spans="1:18">
      <c r="A575" s="10">
        <v>569</v>
      </c>
      <c r="B575" s="11">
        <v>335</v>
      </c>
      <c r="C575" t="s">
        <v>637</v>
      </c>
      <c r="D575" s="12" t="s">
        <v>638</v>
      </c>
      <c r="E575" s="12" t="s">
        <v>1921</v>
      </c>
      <c r="F575" s="11">
        <v>6</v>
      </c>
      <c r="G575" t="str">
        <f t="shared" si="34"/>
        <v>栃木県　</v>
      </c>
      <c r="H575" s="1">
        <f>VLOOKUP(M575,評価協作成!$D$3:$F$838,2,FALSE)</f>
        <v>3</v>
      </c>
      <c r="I575" s="1">
        <f>VLOOKUP(M575,評価協作成!$D$3:$F$838,3,FALSE)</f>
        <v>-2.1</v>
      </c>
      <c r="M575" s="1" t="str">
        <f t="shared" si="35"/>
        <v>栃木県　佐野</v>
      </c>
      <c r="O575" s="1">
        <f t="shared" si="32"/>
        <v>0</v>
      </c>
      <c r="P575" s="1">
        <f t="shared" si="33"/>
        <v>0</v>
      </c>
      <c r="Q575">
        <f>IF(VLOOKUP($B575,'20230120'!$A$3:$G$838,6,FALSE)="","",VLOOKUP($B575,'20230120'!$A$3:$G$838,6,FALSE))</f>
        <v>3</v>
      </c>
      <c r="R575">
        <f>IF(VLOOKUP($B575,'20230120'!$A$3:$G$838,7,FALSE)="","",VLOOKUP($B575,'20230120'!$A$3:$G$838,7,FALSE))</f>
        <v>-2.1</v>
      </c>
    </row>
    <row r="576" spans="1:18">
      <c r="A576" s="10">
        <v>570</v>
      </c>
      <c r="B576" s="11">
        <v>745</v>
      </c>
      <c r="C576" t="s">
        <v>1333</v>
      </c>
      <c r="D576" s="12" t="s">
        <v>1334</v>
      </c>
      <c r="E576" s="12" t="s">
        <v>2307</v>
      </c>
      <c r="F576" s="11">
        <v>5</v>
      </c>
      <c r="G576" t="str">
        <f t="shared" si="34"/>
        <v>大分県　</v>
      </c>
      <c r="H576" s="1">
        <f>VLOOKUP(M576,評価協作成!$D$3:$F$838,2,FALSE)</f>
        <v>4</v>
      </c>
      <c r="I576" s="1">
        <f>VLOOKUP(M576,評価協作成!$D$3:$F$838,3,FALSE)</f>
        <v>-1.2</v>
      </c>
      <c r="M576" s="1" t="str">
        <f t="shared" si="35"/>
        <v>大分県　宇目</v>
      </c>
      <c r="O576" s="1">
        <f t="shared" si="32"/>
        <v>0</v>
      </c>
      <c r="P576" s="1">
        <f t="shared" si="33"/>
        <v>0</v>
      </c>
      <c r="Q576">
        <f>IF(VLOOKUP($B576,'20230120'!$A$3:$G$838,6,FALSE)="","",VLOOKUP($B576,'20230120'!$A$3:$G$838,6,FALSE))</f>
        <v>4</v>
      </c>
      <c r="R576">
        <f>IF(VLOOKUP($B576,'20230120'!$A$3:$G$838,7,FALSE)="","",VLOOKUP($B576,'20230120'!$A$3:$G$838,7,FALSE))</f>
        <v>-1.2</v>
      </c>
    </row>
    <row r="577" spans="1:18">
      <c r="A577" s="10">
        <v>571</v>
      </c>
      <c r="B577" s="11">
        <v>561</v>
      </c>
      <c r="C577" t="s">
        <v>1567</v>
      </c>
      <c r="D577" s="12" t="s">
        <v>1609</v>
      </c>
      <c r="E577" s="12" t="s">
        <v>2131</v>
      </c>
      <c r="F577" s="11">
        <v>6</v>
      </c>
      <c r="G577" t="str">
        <f t="shared" si="34"/>
        <v>京都府　</v>
      </c>
      <c r="H577" s="1">
        <f>VLOOKUP(M577,評価協作成!$D$3:$F$838,2,FALSE)</f>
        <v>4</v>
      </c>
      <c r="I577" s="1">
        <f>VLOOKUP(M577,評価協作成!$D$3:$F$838,3,FALSE)</f>
        <v>-0.1</v>
      </c>
      <c r="M577" s="1" t="str">
        <f t="shared" si="35"/>
        <v>京都府　京田辺</v>
      </c>
      <c r="O577" s="1">
        <f t="shared" si="32"/>
        <v>0</v>
      </c>
      <c r="P577" s="1">
        <f t="shared" si="33"/>
        <v>0</v>
      </c>
      <c r="Q577">
        <f>H577</f>
        <v>4</v>
      </c>
      <c r="R577">
        <f>I577</f>
        <v>-0.1</v>
      </c>
    </row>
    <row r="578" spans="1:18">
      <c r="A578" s="10">
        <v>572</v>
      </c>
      <c r="B578" s="11">
        <v>664</v>
      </c>
      <c r="C578" t="s">
        <v>1190</v>
      </c>
      <c r="D578" s="12" t="s">
        <v>1191</v>
      </c>
      <c r="E578" s="13" t="s">
        <v>2230</v>
      </c>
      <c r="F578" s="11">
        <v>6</v>
      </c>
      <c r="G578" t="str">
        <f t="shared" si="34"/>
        <v>徳島県　</v>
      </c>
      <c r="H578" s="1">
        <f>VLOOKUP(M578,評価協作成!$D$3:$F$838,2,FALSE)</f>
        <v>4.2</v>
      </c>
      <c r="I578" s="1">
        <f>VLOOKUP(M578,評価協作成!$D$3:$F$838,3,FALSE)</f>
        <v>1</v>
      </c>
      <c r="M578" s="1" t="str">
        <f t="shared" si="35"/>
        <v>徳島県　穴吹</v>
      </c>
      <c r="O578" s="1">
        <f t="shared" si="32"/>
        <v>0</v>
      </c>
      <c r="P578" s="1">
        <f t="shared" si="33"/>
        <v>0</v>
      </c>
      <c r="Q578">
        <f>IF(VLOOKUP($B578,'20230120'!$A$3:$G$838,6,FALSE)="","",VLOOKUP($B578,'20230120'!$A$3:$G$838,6,FALSE))</f>
        <v>4.2</v>
      </c>
      <c r="R578">
        <f>IF(VLOOKUP($B578,'20230120'!$A$3:$G$838,7,FALSE)="","",VLOOKUP($B578,'20230120'!$A$3:$G$838,7,FALSE))</f>
        <v>1</v>
      </c>
    </row>
    <row r="579" spans="1:18">
      <c r="A579" s="10">
        <v>573</v>
      </c>
      <c r="B579" s="11">
        <v>485</v>
      </c>
      <c r="C579" t="s">
        <v>895</v>
      </c>
      <c r="D579" s="12" t="s">
        <v>896</v>
      </c>
      <c r="E579" s="12" t="s">
        <v>2064</v>
      </c>
      <c r="F579" s="11">
        <v>6</v>
      </c>
      <c r="G579" t="str">
        <f t="shared" si="34"/>
        <v>三重県　</v>
      </c>
      <c r="H579" s="1">
        <f>VLOOKUP(M579,評価協作成!$D$3:$F$838,2,FALSE)</f>
        <v>4.3</v>
      </c>
      <c r="I579" s="1">
        <f>VLOOKUP(M579,評価協作成!$D$3:$F$838,3,FALSE)</f>
        <v>0.2</v>
      </c>
      <c r="M579" s="1" t="str">
        <f t="shared" si="35"/>
        <v>三重県　粥見</v>
      </c>
      <c r="O579" s="1">
        <f t="shared" si="32"/>
        <v>0</v>
      </c>
      <c r="P579" s="1">
        <f t="shared" si="33"/>
        <v>0</v>
      </c>
      <c r="Q579">
        <f>IF(VLOOKUP($B579,'20230120'!$A$3:$G$838,6,FALSE)="","",VLOOKUP($B579,'20230120'!$A$3:$G$838,6,FALSE))</f>
        <v>4.3</v>
      </c>
      <c r="R579">
        <f>IF(VLOOKUP($B579,'20230120'!$A$3:$G$838,7,FALSE)="","",VLOOKUP($B579,'20230120'!$A$3:$G$838,7,FALSE))</f>
        <v>0.2</v>
      </c>
    </row>
    <row r="580" spans="1:18">
      <c r="A580" s="10">
        <v>574</v>
      </c>
      <c r="B580" s="11">
        <v>373</v>
      </c>
      <c r="C580" t="s">
        <v>702</v>
      </c>
      <c r="D580" s="12" t="s">
        <v>703</v>
      </c>
      <c r="E580" s="12" t="s">
        <v>1958</v>
      </c>
      <c r="F580" s="11">
        <v>6</v>
      </c>
      <c r="G580" t="str">
        <f t="shared" si="34"/>
        <v>千葉県　</v>
      </c>
      <c r="H580" s="1">
        <f>VLOOKUP(M580,評価協作成!$D$3:$F$838,2,FALSE)</f>
        <v>3.9</v>
      </c>
      <c r="I580" s="1">
        <f>VLOOKUP(M580,評価協作成!$D$3:$F$838,3,FALSE)</f>
        <v>-1.2</v>
      </c>
      <c r="M580" s="1" t="str">
        <f t="shared" si="35"/>
        <v>千葉県　佐倉</v>
      </c>
      <c r="O580" s="1">
        <f t="shared" si="32"/>
        <v>0</v>
      </c>
      <c r="P580" s="1">
        <f t="shared" si="33"/>
        <v>0</v>
      </c>
      <c r="Q580">
        <f>IF(VLOOKUP($B580,'20230120'!$A$3:$G$838,6,FALSE)="","",VLOOKUP($B580,'20230120'!$A$3:$G$838,6,FALSE))</f>
        <v>3.9</v>
      </c>
      <c r="R580">
        <f>IF(VLOOKUP($B580,'20230120'!$A$3:$G$838,7,FALSE)="","",VLOOKUP($B580,'20230120'!$A$3:$G$838,7,FALSE))</f>
        <v>-1.2</v>
      </c>
    </row>
    <row r="581" spans="1:18">
      <c r="A581" s="10">
        <v>575</v>
      </c>
      <c r="B581" s="11">
        <v>581</v>
      </c>
      <c r="C581" t="s">
        <v>1051</v>
      </c>
      <c r="D581" s="12" t="s">
        <v>1052</v>
      </c>
      <c r="E581" s="12" t="s">
        <v>2150</v>
      </c>
      <c r="F581" s="11">
        <v>6</v>
      </c>
      <c r="G581" t="str">
        <f t="shared" si="34"/>
        <v>兵庫県　</v>
      </c>
      <c r="H581" s="1">
        <f>VLOOKUP(M581,評価協作成!$D$3:$F$838,2,FALSE)</f>
        <v>3.5</v>
      </c>
      <c r="I581" s="1">
        <f>VLOOKUP(M581,評価協作成!$D$3:$F$838,3,FALSE)</f>
        <v>-0.1</v>
      </c>
      <c r="M581" s="1" t="str">
        <f t="shared" si="35"/>
        <v>兵庫県　三木</v>
      </c>
      <c r="O581" s="1">
        <f t="shared" si="32"/>
        <v>0</v>
      </c>
      <c r="P581" s="1">
        <f t="shared" si="33"/>
        <v>0</v>
      </c>
      <c r="Q581">
        <f>IF(VLOOKUP($B581,'20230120'!$A$3:$G$838,6,FALSE)="","",VLOOKUP($B581,'20230120'!$A$3:$G$838,6,FALSE))</f>
        <v>3.5</v>
      </c>
      <c r="R581">
        <f>IF(VLOOKUP($B581,'20230120'!$A$3:$G$838,7,FALSE)="","",VLOOKUP($B581,'20230120'!$A$3:$G$838,7,FALSE))</f>
        <v>-0.1</v>
      </c>
    </row>
    <row r="582" spans="1:18">
      <c r="A582" s="10">
        <v>576</v>
      </c>
      <c r="B582" s="11">
        <v>322</v>
      </c>
      <c r="C582" t="s">
        <v>605</v>
      </c>
      <c r="D582" s="12" t="s">
        <v>606</v>
      </c>
      <c r="E582" s="12" t="s">
        <v>1908</v>
      </c>
      <c r="F582" s="11">
        <v>6</v>
      </c>
      <c r="G582" t="str">
        <f t="shared" si="34"/>
        <v>茨城県　</v>
      </c>
      <c r="H582" s="1">
        <f>VLOOKUP(M582,評価協作成!$D$3:$F$838,2,FALSE)</f>
        <v>3.5</v>
      </c>
      <c r="I582" s="1">
        <f>VLOOKUP(M582,評価協作成!$D$3:$F$838,3,FALSE)</f>
        <v>-1.5</v>
      </c>
      <c r="M582" s="1" t="str">
        <f t="shared" si="35"/>
        <v>茨城県　龍ケ崎</v>
      </c>
      <c r="O582" s="1">
        <f t="shared" si="32"/>
        <v>0</v>
      </c>
      <c r="P582" s="1">
        <f t="shared" si="33"/>
        <v>0</v>
      </c>
      <c r="Q582">
        <f>IF(VLOOKUP($B582,'20230120'!$A$3:$G$838,6,FALSE)="","",VLOOKUP($B582,'20230120'!$A$3:$G$838,6,FALSE))</f>
        <v>3.5</v>
      </c>
      <c r="R582">
        <f>IF(VLOOKUP($B582,'20230120'!$A$3:$G$838,7,FALSE)="","",VLOOKUP($B582,'20230120'!$A$3:$G$838,7,FALSE))</f>
        <v>-1.5</v>
      </c>
    </row>
    <row r="583" spans="1:18">
      <c r="A583" s="10">
        <v>577</v>
      </c>
      <c r="B583" s="11">
        <v>600</v>
      </c>
      <c r="C583" t="s">
        <v>1084</v>
      </c>
      <c r="D583" s="12" t="s">
        <v>1085</v>
      </c>
      <c r="E583" s="15" t="s">
        <v>2169</v>
      </c>
      <c r="F583" s="11">
        <v>7</v>
      </c>
      <c r="G583" t="str">
        <f t="shared" si="34"/>
        <v>和歌山県</v>
      </c>
      <c r="H583" s="1">
        <f>VLOOKUP(M583,評価協作成!$D$3:$F$838,2,FALSE)</f>
        <v>3.9</v>
      </c>
      <c r="I583" s="1">
        <f>VLOOKUP(M583,評価協作成!$D$3:$F$838,3,FALSE)</f>
        <v>-0.7</v>
      </c>
      <c r="M583" s="1" t="str">
        <f t="shared" si="35"/>
        <v>和歌山県栗栖川</v>
      </c>
      <c r="O583" s="1">
        <f t="shared" ref="O583:O646" si="36">Q583-H583</f>
        <v>0</v>
      </c>
      <c r="P583" s="1">
        <f t="shared" ref="P583:P646" si="37">R583-I583</f>
        <v>0</v>
      </c>
      <c r="Q583">
        <f>IF(VLOOKUP($B583,'20230120'!$A$3:$G$838,6,FALSE)="","",VLOOKUP($B583,'20230120'!$A$3:$G$838,6,FALSE))</f>
        <v>3.9</v>
      </c>
      <c r="R583">
        <f>IF(VLOOKUP($B583,'20230120'!$A$3:$G$838,7,FALSE)="","",VLOOKUP($B583,'20230120'!$A$3:$G$838,7,FALSE))</f>
        <v>-0.7</v>
      </c>
    </row>
    <row r="584" spans="1:18">
      <c r="A584" s="10">
        <v>578</v>
      </c>
      <c r="B584" s="11">
        <v>478</v>
      </c>
      <c r="C584" t="s">
        <v>881</v>
      </c>
      <c r="D584" s="12" t="s">
        <v>882</v>
      </c>
      <c r="E584" s="12" t="s">
        <v>2057</v>
      </c>
      <c r="F584" s="11">
        <v>6</v>
      </c>
      <c r="G584" t="str">
        <f t="shared" ref="G584:G647" si="38">LEFT(E584,4)</f>
        <v>岐阜県　</v>
      </c>
      <c r="H584" s="1">
        <f>VLOOKUP(M584,評価協作成!$D$3:$F$838,2,FALSE)</f>
        <v>3.3</v>
      </c>
      <c r="I584" s="1">
        <f>VLOOKUP(M584,評価協作成!$D$3:$F$838,3,FALSE)</f>
        <v>-1.6</v>
      </c>
      <c r="M584" s="1" t="str">
        <f t="shared" ref="M584:M645" si="39">G584&amp;C584</f>
        <v>岐阜県　多治見</v>
      </c>
      <c r="O584" s="1">
        <f t="shared" si="36"/>
        <v>0</v>
      </c>
      <c r="P584" s="1">
        <f t="shared" si="37"/>
        <v>0</v>
      </c>
      <c r="Q584">
        <f>IF(VLOOKUP($B584,'20230120'!$A$3:$G$838,6,FALSE)="","",VLOOKUP($B584,'20230120'!$A$3:$G$838,6,FALSE))</f>
        <v>3.3</v>
      </c>
      <c r="R584">
        <f>IF(VLOOKUP($B584,'20230120'!$A$3:$G$838,7,FALSE)="","",VLOOKUP($B584,'20230120'!$A$3:$G$838,7,FALSE))</f>
        <v>-1.6</v>
      </c>
    </row>
    <row r="585" spans="1:18">
      <c r="A585" s="10">
        <v>579</v>
      </c>
      <c r="B585" s="11">
        <v>738</v>
      </c>
      <c r="C585" t="s">
        <v>1320</v>
      </c>
      <c r="D585" s="12" t="s">
        <v>1321</v>
      </c>
      <c r="E585" s="12" t="s">
        <v>2301</v>
      </c>
      <c r="F585" s="11">
        <v>6</v>
      </c>
      <c r="G585" t="str">
        <f t="shared" si="38"/>
        <v>大分県　</v>
      </c>
      <c r="H585" s="1">
        <f>VLOOKUP(M585,評価協作成!$D$3:$F$838,2,FALSE)</f>
        <v>4.0999999999999996</v>
      </c>
      <c r="I585" s="1">
        <f>VLOOKUP(M585,評価協作成!$D$3:$F$838,3,FALSE)</f>
        <v>0</v>
      </c>
      <c r="M585" s="1" t="str">
        <f t="shared" si="39"/>
        <v>大分県　日田</v>
      </c>
      <c r="O585" s="1">
        <f t="shared" si="36"/>
        <v>0</v>
      </c>
      <c r="P585" s="1">
        <f t="shared" si="37"/>
        <v>0</v>
      </c>
      <c r="Q585">
        <f>IF(VLOOKUP($B585,'20230120'!$A$3:$G$838,6,FALSE)="","",VLOOKUP($B585,'20230120'!$A$3:$G$838,6,FALSE))</f>
        <v>4.0999999999999996</v>
      </c>
      <c r="R585">
        <f>IF(VLOOKUP($B585,'20230120'!$A$3:$G$838,7,FALSE)="","",VLOOKUP($B585,'20230120'!$A$3:$G$838,7,FALSE))</f>
        <v>0</v>
      </c>
    </row>
    <row r="586" spans="1:18">
      <c r="A586" s="10">
        <v>580</v>
      </c>
      <c r="B586" s="11">
        <v>427</v>
      </c>
      <c r="C586" t="s">
        <v>793</v>
      </c>
      <c r="D586" s="12" t="s">
        <v>794</v>
      </c>
      <c r="E586" s="12" t="s">
        <v>2009</v>
      </c>
      <c r="F586" s="11">
        <v>6</v>
      </c>
      <c r="G586" t="str">
        <f t="shared" si="38"/>
        <v>山梨県　</v>
      </c>
      <c r="H586" s="1">
        <f>VLOOKUP(M586,評価協作成!$D$3:$F$838,2,FALSE)</f>
        <v>3.1</v>
      </c>
      <c r="I586" s="1">
        <f>VLOOKUP(M586,評価協作成!$D$3:$F$838,3,FALSE)</f>
        <v>-1</v>
      </c>
      <c r="M586" s="1" t="str">
        <f t="shared" si="39"/>
        <v>山梨県　南部</v>
      </c>
      <c r="O586" s="1">
        <f t="shared" si="36"/>
        <v>0</v>
      </c>
      <c r="P586" s="1">
        <f t="shared" si="37"/>
        <v>0</v>
      </c>
      <c r="Q586">
        <f>IF(VLOOKUP($B586,'20230120'!$A$3:$G$838,6,FALSE)="","",VLOOKUP($B586,'20230120'!$A$3:$G$838,6,FALSE))</f>
        <v>3.1</v>
      </c>
      <c r="R586">
        <f>IF(VLOOKUP($B586,'20230120'!$A$3:$G$838,7,FALSE)="","",VLOOKUP($B586,'20230120'!$A$3:$G$838,7,FALSE))</f>
        <v>-1</v>
      </c>
    </row>
    <row r="587" spans="1:18">
      <c r="A587" s="10">
        <v>581</v>
      </c>
      <c r="B587" s="11">
        <v>361</v>
      </c>
      <c r="C587" t="s">
        <v>682</v>
      </c>
      <c r="D587" s="12" t="s">
        <v>683</v>
      </c>
      <c r="E587" s="12" t="s">
        <v>1947</v>
      </c>
      <c r="F587" s="11">
        <v>6</v>
      </c>
      <c r="G587" t="str">
        <f t="shared" si="38"/>
        <v>東京都　</v>
      </c>
      <c r="H587" s="1">
        <f>VLOOKUP(M587,評価協作成!$D$3:$F$838,2,FALSE)</f>
        <v>2.7</v>
      </c>
      <c r="I587" s="1">
        <f>VLOOKUP(M587,評価協作成!$D$3:$F$838,3,FALSE)</f>
        <v>-2.1</v>
      </c>
      <c r="M587" s="1" t="str">
        <f t="shared" si="39"/>
        <v>東京都　八王子</v>
      </c>
      <c r="O587" s="1">
        <f t="shared" si="36"/>
        <v>0</v>
      </c>
      <c r="P587" s="1">
        <f t="shared" si="37"/>
        <v>0</v>
      </c>
      <c r="Q587">
        <f>IF(VLOOKUP($B587,'20230120'!$A$3:$G$838,6,FALSE)="","",VLOOKUP($B587,'20230120'!$A$3:$G$838,6,FALSE))</f>
        <v>2.7</v>
      </c>
      <c r="R587">
        <f>IF(VLOOKUP($B587,'20230120'!$A$3:$G$838,7,FALSE)="","",VLOOKUP($B587,'20230120'!$A$3:$G$838,7,FALSE))</f>
        <v>-2.1</v>
      </c>
    </row>
    <row r="588" spans="1:18">
      <c r="A588" s="10">
        <v>582</v>
      </c>
      <c r="B588" s="11">
        <v>728</v>
      </c>
      <c r="C588" t="s">
        <v>1302</v>
      </c>
      <c r="D588" s="12" t="s">
        <v>1303</v>
      </c>
      <c r="E588" s="12" t="s">
        <v>2291</v>
      </c>
      <c r="F588" s="11">
        <v>6</v>
      </c>
      <c r="G588" t="str">
        <f t="shared" si="38"/>
        <v>福岡県　</v>
      </c>
      <c r="H588" s="1">
        <f>VLOOKUP(M588,評価協作成!$D$3:$F$838,2,FALSE)</f>
        <v>4.4000000000000004</v>
      </c>
      <c r="I588" s="1">
        <f>VLOOKUP(M588,評価協作成!$D$3:$F$838,3,FALSE)</f>
        <v>0.9</v>
      </c>
      <c r="M588" s="1" t="str">
        <f t="shared" si="39"/>
        <v>福岡県　添田</v>
      </c>
      <c r="O588" s="1">
        <f t="shared" si="36"/>
        <v>0</v>
      </c>
      <c r="P588" s="1">
        <f t="shared" si="37"/>
        <v>0</v>
      </c>
      <c r="Q588">
        <f>IF(VLOOKUP($B588,'20230120'!$A$3:$G$838,6,FALSE)="","",VLOOKUP($B588,'20230120'!$A$3:$G$838,6,FALSE))</f>
        <v>4.4000000000000004</v>
      </c>
      <c r="R588">
        <f>IF(VLOOKUP($B588,'20230120'!$A$3:$G$838,7,FALSE)="","",VLOOKUP($B588,'20230120'!$A$3:$G$838,7,FALSE))</f>
        <v>0.9</v>
      </c>
    </row>
    <row r="589" spans="1:18">
      <c r="A589" s="10">
        <v>583</v>
      </c>
      <c r="B589" s="11">
        <v>685</v>
      </c>
      <c r="C589" t="s">
        <v>1226</v>
      </c>
      <c r="D589" s="12" t="s">
        <v>1227</v>
      </c>
      <c r="E589" s="12" t="s">
        <v>2251</v>
      </c>
      <c r="F589" s="11">
        <v>6</v>
      </c>
      <c r="G589" t="str">
        <f t="shared" si="38"/>
        <v>愛媛県　</v>
      </c>
      <c r="H589" s="1">
        <f>VLOOKUP(M589,評価協作成!$D$3:$F$838,2,FALSE)</f>
        <v>5.0999999999999996</v>
      </c>
      <c r="I589" s="1">
        <f>VLOOKUP(M589,評価協作成!$D$3:$F$838,3,FALSE)</f>
        <v>2</v>
      </c>
      <c r="M589" s="1" t="str">
        <f t="shared" si="39"/>
        <v>愛媛県　大洲</v>
      </c>
      <c r="O589" s="1">
        <f t="shared" si="36"/>
        <v>0</v>
      </c>
      <c r="P589" s="1">
        <f t="shared" si="37"/>
        <v>0</v>
      </c>
      <c r="Q589">
        <f>IF(VLOOKUP($B589,'20230120'!$A$3:$G$838,6,FALSE)="","",VLOOKUP($B589,'20230120'!$A$3:$G$838,6,FALSE))</f>
        <v>5.0999999999999996</v>
      </c>
      <c r="R589">
        <f>IF(VLOOKUP($B589,'20230120'!$A$3:$G$838,7,FALSE)="","",VLOOKUP($B589,'20230120'!$A$3:$G$838,7,FALSE))</f>
        <v>2</v>
      </c>
    </row>
    <row r="590" spans="1:18">
      <c r="A590" s="10">
        <v>584</v>
      </c>
      <c r="B590" s="11">
        <v>481</v>
      </c>
      <c r="C590" t="s">
        <v>887</v>
      </c>
      <c r="D590" s="12" t="s">
        <v>888</v>
      </c>
      <c r="E590" s="12" t="s">
        <v>2060</v>
      </c>
      <c r="F590" s="11">
        <v>6</v>
      </c>
      <c r="G590" t="str">
        <f t="shared" si="38"/>
        <v>三重県　</v>
      </c>
      <c r="H590" s="1">
        <f>VLOOKUP(M590,評価協作成!$D$3:$F$838,2,FALSE)</f>
        <v>3.9</v>
      </c>
      <c r="I590" s="1">
        <f>VLOOKUP(M590,評価協作成!$D$3:$F$838,3,FALSE)</f>
        <v>0.5</v>
      </c>
      <c r="M590" s="1" t="str">
        <f t="shared" si="39"/>
        <v>三重県　亀山</v>
      </c>
      <c r="O590" s="1">
        <f t="shared" si="36"/>
        <v>0</v>
      </c>
      <c r="P590" s="1">
        <f t="shared" si="37"/>
        <v>0</v>
      </c>
      <c r="Q590">
        <f>IF(VLOOKUP($B590,'20230120'!$A$3:$G$838,6,FALSE)="","",VLOOKUP($B590,'20230120'!$A$3:$G$838,6,FALSE))</f>
        <v>3.9</v>
      </c>
      <c r="R590">
        <f>IF(VLOOKUP($B590,'20230120'!$A$3:$G$838,7,FALSE)="","",VLOOKUP($B590,'20230120'!$A$3:$G$838,7,FALSE))</f>
        <v>0.5</v>
      </c>
    </row>
    <row r="591" spans="1:18">
      <c r="A591" s="10">
        <v>585</v>
      </c>
      <c r="B591" s="11">
        <v>764</v>
      </c>
      <c r="C591" t="s">
        <v>1361</v>
      </c>
      <c r="D591" s="12" t="s">
        <v>1362</v>
      </c>
      <c r="E591" s="12" t="s">
        <v>2324</v>
      </c>
      <c r="F591" s="11">
        <v>6</v>
      </c>
      <c r="G591" t="str">
        <f t="shared" si="38"/>
        <v>佐賀県　</v>
      </c>
      <c r="H591" s="1">
        <f>VLOOKUP(M591,評価協作成!$D$3:$F$838,2,FALSE)</f>
        <v>4.3</v>
      </c>
      <c r="I591" s="1">
        <f>VLOOKUP(M591,評価協作成!$D$3:$F$838,3,FALSE)</f>
        <v>0</v>
      </c>
      <c r="M591" s="1" t="str">
        <f t="shared" si="39"/>
        <v>佐賀県　嬉野</v>
      </c>
      <c r="O591" s="1">
        <f t="shared" si="36"/>
        <v>0</v>
      </c>
      <c r="P591" s="1">
        <f t="shared" si="37"/>
        <v>0</v>
      </c>
      <c r="Q591">
        <f>IF(VLOOKUP($B591,'20230120'!$A$3:$G$838,6,FALSE)="","",VLOOKUP($B591,'20230120'!$A$3:$G$838,6,FALSE))</f>
        <v>4.3</v>
      </c>
      <c r="R591">
        <f>IF(VLOOKUP($B591,'20230120'!$A$3:$G$838,7,FALSE)="","",VLOOKUP($B591,'20230120'!$A$3:$G$838,7,FALSE))</f>
        <v>0</v>
      </c>
    </row>
    <row r="592" spans="1:18">
      <c r="A592" s="10">
        <v>586</v>
      </c>
      <c r="B592" s="11">
        <v>344</v>
      </c>
      <c r="C592" t="s">
        <v>652</v>
      </c>
      <c r="D592" s="12" t="s">
        <v>653</v>
      </c>
      <c r="E592" s="12" t="s">
        <v>1930</v>
      </c>
      <c r="F592" s="11">
        <v>6</v>
      </c>
      <c r="G592" t="str">
        <f t="shared" si="38"/>
        <v>群馬県　</v>
      </c>
      <c r="H592" s="1">
        <f>VLOOKUP(M592,評価協作成!$D$3:$F$838,2,FALSE)</f>
        <v>2.9</v>
      </c>
      <c r="I592" s="1">
        <f>VLOOKUP(M592,評価協作成!$D$3:$F$838,3,FALSE)</f>
        <v>-1.8</v>
      </c>
      <c r="M592" s="1" t="str">
        <f t="shared" si="39"/>
        <v>群馬県　桐生</v>
      </c>
      <c r="O592" s="1">
        <f t="shared" si="36"/>
        <v>0</v>
      </c>
      <c r="P592" s="1">
        <f t="shared" si="37"/>
        <v>0</v>
      </c>
      <c r="Q592">
        <f>IF(VLOOKUP($B592,'20230120'!$A$3:$G$838,6,FALSE)="","",VLOOKUP($B592,'20230120'!$A$3:$G$838,6,FALSE))</f>
        <v>2.9</v>
      </c>
      <c r="R592">
        <f>IF(VLOOKUP($B592,'20230120'!$A$3:$G$838,7,FALSE)="","",VLOOKUP($B592,'20230120'!$A$3:$G$838,7,FALSE))</f>
        <v>-1.8</v>
      </c>
    </row>
    <row r="593" spans="1:18">
      <c r="A593" s="10">
        <v>587</v>
      </c>
      <c r="B593" s="11">
        <v>420</v>
      </c>
      <c r="C593" t="s">
        <v>783</v>
      </c>
      <c r="D593" s="12" t="s">
        <v>784</v>
      </c>
      <c r="E593" s="12" t="s">
        <v>2003</v>
      </c>
      <c r="F593" s="11">
        <v>6</v>
      </c>
      <c r="G593" t="str">
        <f t="shared" si="38"/>
        <v>山梨県　</v>
      </c>
      <c r="H593" s="1">
        <f>VLOOKUP(M593,評価協作成!$D$3:$F$838,2,FALSE)</f>
        <v>2.4</v>
      </c>
      <c r="I593" s="1">
        <f>VLOOKUP(M593,評価協作成!$D$3:$F$838,3,FALSE)</f>
        <v>-2.4</v>
      </c>
      <c r="M593" s="1" t="str">
        <f t="shared" si="39"/>
        <v>山梨県　甲府</v>
      </c>
      <c r="O593" s="1">
        <f t="shared" si="36"/>
        <v>0</v>
      </c>
      <c r="P593" s="1">
        <f t="shared" si="37"/>
        <v>0</v>
      </c>
      <c r="Q593">
        <f>IF(VLOOKUP($B593,'20230120'!$A$3:$G$838,6,FALSE)="","",VLOOKUP($B593,'20230120'!$A$3:$G$838,6,FALSE))</f>
        <v>2.4</v>
      </c>
      <c r="R593">
        <f>IF(VLOOKUP($B593,'20230120'!$A$3:$G$838,7,FALSE)="","",VLOOKUP($B593,'20230120'!$A$3:$G$838,7,FALSE))</f>
        <v>-2.4</v>
      </c>
    </row>
    <row r="594" spans="1:18">
      <c r="A594" s="10">
        <v>588</v>
      </c>
      <c r="B594" s="11">
        <v>674</v>
      </c>
      <c r="C594" t="s">
        <v>1208</v>
      </c>
      <c r="D594" s="12" t="s">
        <v>1209</v>
      </c>
      <c r="E594" s="12" t="s">
        <v>2240</v>
      </c>
      <c r="F594" s="11">
        <v>6</v>
      </c>
      <c r="G594" t="str">
        <f t="shared" si="38"/>
        <v>香川県　</v>
      </c>
      <c r="H594" s="1">
        <f>VLOOKUP(M594,評価協作成!$D$3:$F$838,2,FALSE)</f>
        <v>4.4000000000000004</v>
      </c>
      <c r="I594" s="1">
        <f>VLOOKUP(M594,評価協作成!$D$3:$F$838,3,FALSE)</f>
        <v>0.1</v>
      </c>
      <c r="M594" s="1" t="str">
        <f t="shared" si="39"/>
        <v>香川県　滝宮</v>
      </c>
      <c r="O594" s="1">
        <f t="shared" si="36"/>
        <v>0</v>
      </c>
      <c r="P594" s="1">
        <f t="shared" si="37"/>
        <v>0</v>
      </c>
      <c r="Q594">
        <f>IF(VLOOKUP($B594,'20230120'!$A$3:$G$838,6,FALSE)="","",VLOOKUP($B594,'20230120'!$A$3:$G$838,6,FALSE))</f>
        <v>4.4000000000000004</v>
      </c>
      <c r="R594">
        <f>IF(VLOOKUP($B594,'20230120'!$A$3:$G$838,7,FALSE)="","",VLOOKUP($B594,'20230120'!$A$3:$G$838,7,FALSE))</f>
        <v>0.1</v>
      </c>
    </row>
    <row r="595" spans="1:18">
      <c r="A595" s="10">
        <v>589</v>
      </c>
      <c r="B595" s="11">
        <v>699</v>
      </c>
      <c r="C595" t="s">
        <v>1252</v>
      </c>
      <c r="D595" s="12" t="s">
        <v>1253</v>
      </c>
      <c r="E595" s="12" t="s">
        <v>2265</v>
      </c>
      <c r="F595" s="11">
        <v>7</v>
      </c>
      <c r="G595" t="str">
        <f t="shared" si="38"/>
        <v>高知県　</v>
      </c>
      <c r="H595" s="1">
        <f>VLOOKUP(M595,評価協作成!$D$3:$F$838,2,FALSE)</f>
        <v>4</v>
      </c>
      <c r="I595" s="1">
        <f>VLOOKUP(M595,評価協作成!$D$3:$F$838,3,FALSE)</f>
        <v>-1.5</v>
      </c>
      <c r="M595" s="1" t="str">
        <f t="shared" si="39"/>
        <v>高知県　窪川</v>
      </c>
      <c r="O595" s="1">
        <f t="shared" si="36"/>
        <v>0</v>
      </c>
      <c r="P595" s="1">
        <f t="shared" si="37"/>
        <v>0</v>
      </c>
      <c r="Q595">
        <f>IF(VLOOKUP($B595,'20230120'!$A$3:$G$838,6,FALSE)="","",VLOOKUP($B595,'20230120'!$A$3:$G$838,6,FALSE))</f>
        <v>4</v>
      </c>
      <c r="R595">
        <f>IF(VLOOKUP($B595,'20230120'!$A$3:$G$838,7,FALSE)="","",VLOOKUP($B595,'20230120'!$A$3:$G$838,7,FALSE))</f>
        <v>-1.5</v>
      </c>
    </row>
    <row r="596" spans="1:18">
      <c r="A596" s="10">
        <v>590</v>
      </c>
      <c r="B596" s="11">
        <v>343</v>
      </c>
      <c r="C596" t="s">
        <v>650</v>
      </c>
      <c r="D596" s="12" t="s">
        <v>651</v>
      </c>
      <c r="E596" s="12" t="s">
        <v>1929</v>
      </c>
      <c r="F596" s="11">
        <v>6</v>
      </c>
      <c r="G596" t="str">
        <f t="shared" si="38"/>
        <v>群馬県　</v>
      </c>
      <c r="H596" s="1">
        <f>VLOOKUP(M596,評価協作成!$D$3:$F$838,2,FALSE)</f>
        <v>3.1</v>
      </c>
      <c r="I596" s="1">
        <f>VLOOKUP(M596,評価協作成!$D$3:$F$838,3,FALSE)</f>
        <v>-0.7</v>
      </c>
      <c r="M596" s="1" t="str">
        <f t="shared" si="39"/>
        <v>群馬県　前橋</v>
      </c>
      <c r="O596" s="1">
        <f t="shared" si="36"/>
        <v>0</v>
      </c>
      <c r="P596" s="1">
        <f t="shared" si="37"/>
        <v>0</v>
      </c>
      <c r="Q596">
        <f>IF(VLOOKUP($B596,'20230120'!$A$3:$G$838,6,FALSE)="","",VLOOKUP($B596,'20230120'!$A$3:$G$838,6,FALSE))</f>
        <v>3.1</v>
      </c>
      <c r="R596">
        <f>IF(VLOOKUP($B596,'20230120'!$A$3:$G$838,7,FALSE)="","",VLOOKUP($B596,'20230120'!$A$3:$G$838,7,FALSE))</f>
        <v>-0.7</v>
      </c>
    </row>
    <row r="597" spans="1:18">
      <c r="A597" s="10">
        <v>591</v>
      </c>
      <c r="B597" s="11">
        <v>603</v>
      </c>
      <c r="C597" t="s">
        <v>1090</v>
      </c>
      <c r="D597" s="12" t="s">
        <v>1091</v>
      </c>
      <c r="E597" s="12" t="s">
        <v>2172</v>
      </c>
      <c r="F597" s="11">
        <v>7</v>
      </c>
      <c r="G597" t="str">
        <f t="shared" si="38"/>
        <v>和歌山県</v>
      </c>
      <c r="H597" s="1">
        <f>VLOOKUP(M597,評価協作成!$D$3:$F$838,2,FALSE)</f>
        <v>4.2</v>
      </c>
      <c r="I597" s="1">
        <f>VLOOKUP(M597,評価協作成!$D$3:$F$838,3,FALSE)</f>
        <v>-0.7</v>
      </c>
      <c r="M597" s="1" t="str">
        <f t="shared" si="39"/>
        <v>和歌山県西川</v>
      </c>
      <c r="O597" s="1">
        <f t="shared" si="36"/>
        <v>0</v>
      </c>
      <c r="P597" s="1">
        <f t="shared" si="37"/>
        <v>0</v>
      </c>
      <c r="Q597">
        <f>IF(VLOOKUP($B597,'20230120'!$A$3:$G$838,6,FALSE)="","",VLOOKUP($B597,'20230120'!$A$3:$G$838,6,FALSE))</f>
        <v>4.2</v>
      </c>
      <c r="R597">
        <f>IF(VLOOKUP($B597,'20230120'!$A$3:$G$838,7,FALSE)="","",VLOOKUP($B597,'20230120'!$A$3:$G$838,7,FALSE))</f>
        <v>-0.7</v>
      </c>
    </row>
    <row r="598" spans="1:18">
      <c r="A598" s="10">
        <v>592</v>
      </c>
      <c r="B598" s="11">
        <v>731</v>
      </c>
      <c r="C598" t="s">
        <v>1306</v>
      </c>
      <c r="D598" s="12" t="s">
        <v>1307</v>
      </c>
      <c r="E598" s="12" t="s">
        <v>2294</v>
      </c>
      <c r="F598" s="11">
        <v>6</v>
      </c>
      <c r="G598" t="str">
        <f t="shared" si="38"/>
        <v>福岡県　</v>
      </c>
      <c r="H598" s="1">
        <f>VLOOKUP(M598,評価協作成!$D$3:$F$838,2,FALSE)</f>
        <v>3.9</v>
      </c>
      <c r="I598" s="1">
        <f>VLOOKUP(M598,評価協作成!$D$3:$F$838,3,FALSE)</f>
        <v>-0.8</v>
      </c>
      <c r="M598" s="1" t="str">
        <f t="shared" si="39"/>
        <v>福岡県　黒木</v>
      </c>
      <c r="O598" s="1">
        <f t="shared" si="36"/>
        <v>0</v>
      </c>
      <c r="P598" s="1">
        <f t="shared" si="37"/>
        <v>0</v>
      </c>
      <c r="Q598">
        <f>IF(VLOOKUP($B598,'20230120'!$A$3:$G$838,6,FALSE)="","",VLOOKUP($B598,'20230120'!$A$3:$G$838,6,FALSE))</f>
        <v>3.9</v>
      </c>
      <c r="R598">
        <f>IF(VLOOKUP($B598,'20230120'!$A$3:$G$838,7,FALSE)="","",VLOOKUP($B598,'20230120'!$A$3:$G$838,7,FALSE))</f>
        <v>-0.8</v>
      </c>
    </row>
    <row r="599" spans="1:18">
      <c r="A599" s="10">
        <v>593</v>
      </c>
      <c r="B599" s="11">
        <v>357</v>
      </c>
      <c r="C599" t="s">
        <v>674</v>
      </c>
      <c r="D599" s="12" t="s">
        <v>675</v>
      </c>
      <c r="E599" s="12" t="s">
        <v>1943</v>
      </c>
      <c r="F599" s="11">
        <v>6</v>
      </c>
      <c r="G599" t="str">
        <f t="shared" si="38"/>
        <v>埼玉県　</v>
      </c>
      <c r="H599" s="1">
        <f>VLOOKUP(M599,評価協作成!$D$3:$F$838,2,FALSE)</f>
        <v>3.6</v>
      </c>
      <c r="I599" s="1">
        <f>VLOOKUP(M599,評価協作成!$D$3:$F$838,3,FALSE)</f>
        <v>-0.5</v>
      </c>
      <c r="M599" s="1" t="str">
        <f t="shared" si="39"/>
        <v>埼玉県　所沢</v>
      </c>
      <c r="O599" s="1">
        <f t="shared" si="36"/>
        <v>0</v>
      </c>
      <c r="P599" s="1">
        <f t="shared" si="37"/>
        <v>0</v>
      </c>
      <c r="Q599">
        <f>IF(VLOOKUP($B599,'20230120'!$A$3:$G$838,6,FALSE)="","",VLOOKUP($B599,'20230120'!$A$3:$G$838,6,FALSE))</f>
        <v>3.6</v>
      </c>
      <c r="R599">
        <f>IF(VLOOKUP($B599,'20230120'!$A$3:$G$838,7,FALSE)="","",VLOOKUP($B599,'20230120'!$A$3:$G$838,7,FALSE))</f>
        <v>-0.5</v>
      </c>
    </row>
    <row r="600" spans="1:18">
      <c r="A600" s="10">
        <v>594</v>
      </c>
      <c r="B600" s="11">
        <v>651</v>
      </c>
      <c r="C600" t="s">
        <v>1171</v>
      </c>
      <c r="D600" s="12" t="s">
        <v>1172</v>
      </c>
      <c r="E600" s="12" t="s">
        <v>2217</v>
      </c>
      <c r="F600" s="11">
        <v>6</v>
      </c>
      <c r="G600" t="str">
        <f t="shared" si="38"/>
        <v>島根県　</v>
      </c>
      <c r="H600" s="1">
        <f>VLOOKUP(M600,評価協作成!$D$3:$F$838,2,FALSE)</f>
        <v>5</v>
      </c>
      <c r="I600" s="1">
        <f>VLOOKUP(M600,評価協作成!$D$3:$F$838,3,FALSE)</f>
        <v>1.8</v>
      </c>
      <c r="M600" s="1" t="str">
        <f t="shared" si="39"/>
        <v>島根県　益田</v>
      </c>
      <c r="O600" s="1">
        <f t="shared" si="36"/>
        <v>0</v>
      </c>
      <c r="P600" s="1">
        <f t="shared" si="37"/>
        <v>0</v>
      </c>
      <c r="Q600">
        <f>IF(VLOOKUP($B600,'20230120'!$A$3:$G$838,6,FALSE)="","",VLOOKUP($B600,'20230120'!$A$3:$G$838,6,FALSE))</f>
        <v>5</v>
      </c>
      <c r="R600">
        <f>IF(VLOOKUP($B600,'20230120'!$A$3:$G$838,7,FALSE)="","",VLOOKUP($B600,'20230120'!$A$3:$G$838,7,FALSE))</f>
        <v>1.8</v>
      </c>
    </row>
    <row r="601" spans="1:18">
      <c r="A601" s="10">
        <v>595</v>
      </c>
      <c r="B601" s="11">
        <v>781</v>
      </c>
      <c r="C601" t="s">
        <v>1393</v>
      </c>
      <c r="D601" s="12" t="s">
        <v>1394</v>
      </c>
      <c r="E601" s="12" t="s">
        <v>2341</v>
      </c>
      <c r="F601" s="11">
        <v>6</v>
      </c>
      <c r="G601" t="str">
        <f t="shared" si="38"/>
        <v>熊本県　</v>
      </c>
      <c r="H601" s="1">
        <f>VLOOKUP(M601,評価協作成!$D$3:$F$838,2,FALSE)</f>
        <v>4.4000000000000004</v>
      </c>
      <c r="I601" s="1">
        <f>VLOOKUP(M601,評価協作成!$D$3:$F$838,3,FALSE)</f>
        <v>-0.4</v>
      </c>
      <c r="M601" s="1" t="str">
        <f t="shared" si="39"/>
        <v>熊本県　上</v>
      </c>
      <c r="O601" s="1">
        <f t="shared" si="36"/>
        <v>0</v>
      </c>
      <c r="P601" s="1">
        <f t="shared" si="37"/>
        <v>0</v>
      </c>
      <c r="Q601">
        <f>IF(VLOOKUP($B601,'20230120'!$A$3:$G$838,6,FALSE)="","",VLOOKUP($B601,'20230120'!$A$3:$G$838,6,FALSE))</f>
        <v>4.4000000000000004</v>
      </c>
      <c r="R601">
        <f>IF(VLOOKUP($B601,'20230120'!$A$3:$G$838,7,FALSE)="","",VLOOKUP($B601,'20230120'!$A$3:$G$838,7,FALSE))</f>
        <v>-0.4</v>
      </c>
    </row>
    <row r="602" spans="1:18">
      <c r="A602" s="10">
        <v>596</v>
      </c>
      <c r="B602" s="11">
        <v>689</v>
      </c>
      <c r="C602" t="s">
        <v>1232</v>
      </c>
      <c r="D602" s="12" t="s">
        <v>1233</v>
      </c>
      <c r="E602" s="12" t="s">
        <v>2255</v>
      </c>
      <c r="F602" s="11">
        <v>6</v>
      </c>
      <c r="G602" t="str">
        <f t="shared" si="38"/>
        <v>愛媛県　</v>
      </c>
      <c r="H602" s="1">
        <f>VLOOKUP(M602,評価協作成!$D$3:$F$838,2,FALSE)</f>
        <v>4.5999999999999996</v>
      </c>
      <c r="I602" s="1">
        <f>VLOOKUP(M602,評価協作成!$D$3:$F$838,3,FALSE)</f>
        <v>0</v>
      </c>
      <c r="M602" s="1" t="str">
        <f t="shared" si="39"/>
        <v>愛媛県　近永</v>
      </c>
      <c r="O602" s="1">
        <f t="shared" si="36"/>
        <v>0</v>
      </c>
      <c r="P602" s="1">
        <f t="shared" si="37"/>
        <v>0</v>
      </c>
      <c r="Q602">
        <f>IF(VLOOKUP($B602,'20230120'!$A$3:$G$838,6,FALSE)="","",VLOOKUP($B602,'20230120'!$A$3:$G$838,6,FALSE))</f>
        <v>4.5999999999999996</v>
      </c>
      <c r="R602">
        <f>IF(VLOOKUP($B602,'20230120'!$A$3:$G$838,7,FALSE)="","",VLOOKUP($B602,'20230120'!$A$3:$G$838,7,FALSE))</f>
        <v>0</v>
      </c>
    </row>
    <row r="603" spans="1:18">
      <c r="A603" s="10">
        <v>597</v>
      </c>
      <c r="B603" s="11">
        <v>448</v>
      </c>
      <c r="C603" t="s">
        <v>826</v>
      </c>
      <c r="D603" s="12" t="s">
        <v>827</v>
      </c>
      <c r="E603" s="12" t="s">
        <v>2029</v>
      </c>
      <c r="F603" s="11">
        <v>6</v>
      </c>
      <c r="G603" t="str">
        <f t="shared" si="38"/>
        <v>愛知県　</v>
      </c>
      <c r="H603" s="1">
        <f>VLOOKUP(M603,評価協作成!$D$3:$F$838,2,FALSE)</f>
        <v>3.6</v>
      </c>
      <c r="I603" s="1">
        <f>VLOOKUP(M603,評価協作成!$D$3:$F$838,3,FALSE)</f>
        <v>-0.9</v>
      </c>
      <c r="M603" s="1" t="str">
        <f t="shared" si="39"/>
        <v>愛知県　豊田</v>
      </c>
      <c r="O603" s="1">
        <f t="shared" si="36"/>
        <v>0</v>
      </c>
      <c r="P603" s="1">
        <f t="shared" si="37"/>
        <v>0</v>
      </c>
      <c r="Q603">
        <f>IF(VLOOKUP($B603,'20230120'!$A$3:$G$838,6,FALSE)="","",VLOOKUP($B603,'20230120'!$A$3:$G$838,6,FALSE))</f>
        <v>3.6</v>
      </c>
      <c r="R603">
        <f>IF(VLOOKUP($B603,'20230120'!$A$3:$G$838,7,FALSE)="","",VLOOKUP($B603,'20230120'!$A$3:$G$838,7,FALSE))</f>
        <v>-0.9</v>
      </c>
    </row>
    <row r="604" spans="1:18">
      <c r="A604" s="10">
        <v>598</v>
      </c>
      <c r="B604" s="11">
        <v>743</v>
      </c>
      <c r="C604" t="s">
        <v>1330</v>
      </c>
      <c r="D604" s="12" t="s">
        <v>1331</v>
      </c>
      <c r="E604" s="12" t="s">
        <v>2306</v>
      </c>
      <c r="F604" s="11">
        <v>6</v>
      </c>
      <c r="G604" t="str">
        <f t="shared" si="38"/>
        <v>大分県　</v>
      </c>
      <c r="H604" s="1">
        <f>VLOOKUP(M604,評価協作成!$D$3:$F$838,2,FALSE)</f>
        <v>4.3</v>
      </c>
      <c r="I604" s="1">
        <f>VLOOKUP(M604,評価協作成!$D$3:$F$838,3,FALSE)</f>
        <v>-0.3</v>
      </c>
      <c r="M604" s="1" t="str">
        <f t="shared" si="39"/>
        <v>大分県　竹田</v>
      </c>
      <c r="O604" s="1">
        <f t="shared" si="36"/>
        <v>0</v>
      </c>
      <c r="P604" s="1">
        <f t="shared" si="37"/>
        <v>0</v>
      </c>
      <c r="Q604">
        <f>IF(VLOOKUP($B604,'20230120'!$A$3:$G$838,6,FALSE)="","",VLOOKUP($B604,'20230120'!$A$3:$G$838,6,FALSE))</f>
        <v>4.3</v>
      </c>
      <c r="R604">
        <f>IF(VLOOKUP($B604,'20230120'!$A$3:$G$838,7,FALSE)="","",VLOOKUP($B604,'20230120'!$A$3:$G$838,7,FALSE))</f>
        <v>-0.3</v>
      </c>
    </row>
    <row r="605" spans="1:18">
      <c r="A605" s="10">
        <v>599</v>
      </c>
      <c r="B605" s="11">
        <v>480</v>
      </c>
      <c r="C605" t="s">
        <v>885</v>
      </c>
      <c r="D605" s="12" t="s">
        <v>886</v>
      </c>
      <c r="E605" s="12" t="s">
        <v>2059</v>
      </c>
      <c r="F605" s="11">
        <v>6</v>
      </c>
      <c r="G605" t="str">
        <f t="shared" si="38"/>
        <v>三重県　</v>
      </c>
      <c r="H605" s="1">
        <f>VLOOKUP(M605,評価協作成!$D$3:$F$838,2,FALSE)</f>
        <v>4.2</v>
      </c>
      <c r="I605" s="1">
        <f>VLOOKUP(M605,評価協作成!$D$3:$F$838,3,FALSE)</f>
        <v>0.4</v>
      </c>
      <c r="M605" s="1" t="str">
        <f t="shared" si="39"/>
        <v>三重県　四日市</v>
      </c>
      <c r="O605" s="1">
        <f t="shared" si="36"/>
        <v>0</v>
      </c>
      <c r="P605" s="1">
        <f t="shared" si="37"/>
        <v>0</v>
      </c>
      <c r="Q605">
        <f>IF(VLOOKUP($B605,'20230120'!$A$3:$G$838,6,FALSE)="","",VLOOKUP($B605,'20230120'!$A$3:$G$838,6,FALSE))</f>
        <v>4.2</v>
      </c>
      <c r="R605">
        <f>IF(VLOOKUP($B605,'20230120'!$A$3:$G$838,7,FALSE)="","",VLOOKUP($B605,'20230120'!$A$3:$G$838,7,FALSE))</f>
        <v>0.4</v>
      </c>
    </row>
    <row r="606" spans="1:18">
      <c r="A606" s="10">
        <v>600</v>
      </c>
      <c r="B606" s="11">
        <v>352</v>
      </c>
      <c r="C606" t="s">
        <v>666</v>
      </c>
      <c r="D606" s="12" t="s">
        <v>667</v>
      </c>
      <c r="E606" s="12" t="s">
        <v>1938</v>
      </c>
      <c r="F606" s="11">
        <v>6</v>
      </c>
      <c r="G606" t="str">
        <f t="shared" si="38"/>
        <v>埼玉県　</v>
      </c>
      <c r="H606" s="1">
        <f>VLOOKUP(M606,評価協作成!$D$3:$F$838,2,FALSE)</f>
        <v>3.2</v>
      </c>
      <c r="I606" s="1">
        <f>VLOOKUP(M606,評価協作成!$D$3:$F$838,3,FALSE)</f>
        <v>-1.5</v>
      </c>
      <c r="M606" s="1" t="str">
        <f t="shared" si="39"/>
        <v>埼玉県　久喜</v>
      </c>
      <c r="O606" s="1">
        <f t="shared" si="36"/>
        <v>0</v>
      </c>
      <c r="P606" s="1">
        <f t="shared" si="37"/>
        <v>0</v>
      </c>
      <c r="Q606">
        <f>IF(VLOOKUP($B606,'20230120'!$A$3:$G$838,6,FALSE)="","",VLOOKUP($B606,'20230120'!$A$3:$G$838,6,FALSE))</f>
        <v>3.2</v>
      </c>
      <c r="R606">
        <f>IF(VLOOKUP($B606,'20230120'!$A$3:$G$838,7,FALSE)="","",VLOOKUP($B606,'20230120'!$A$3:$G$838,7,FALSE))</f>
        <v>-1.5</v>
      </c>
    </row>
    <row r="607" spans="1:18">
      <c r="A607" s="10">
        <v>601</v>
      </c>
      <c r="B607" s="11">
        <v>312</v>
      </c>
      <c r="C607" t="s">
        <v>607</v>
      </c>
      <c r="D607" s="12" t="s">
        <v>608</v>
      </c>
      <c r="E607" s="12" t="s">
        <v>1899</v>
      </c>
      <c r="F607" s="11">
        <v>6</v>
      </c>
      <c r="G607" t="str">
        <f t="shared" si="38"/>
        <v>茨城県　</v>
      </c>
      <c r="H607" s="1">
        <f>VLOOKUP(M607,評価協作成!$D$3:$F$838,2,FALSE)</f>
        <v>4.4000000000000004</v>
      </c>
      <c r="I607" s="1">
        <f>VLOOKUP(M607,評価協作成!$D$3:$F$838,3,FALSE)</f>
        <v>0.7</v>
      </c>
      <c r="M607" s="1" t="str">
        <f t="shared" si="39"/>
        <v>茨城県　日立</v>
      </c>
      <c r="O607" s="1">
        <f t="shared" si="36"/>
        <v>0</v>
      </c>
      <c r="P607" s="1">
        <f t="shared" si="37"/>
        <v>0</v>
      </c>
      <c r="Q607">
        <f>IF(VLOOKUP($B607,'20230120'!$A$3:$G$838,6,FALSE)="","",VLOOKUP($B607,'20230120'!$A$3:$G$838,6,FALSE))</f>
        <v>4.4000000000000004</v>
      </c>
      <c r="R607">
        <f>IF(VLOOKUP($B607,'20230120'!$A$3:$G$838,7,FALSE)="","",VLOOKUP($B607,'20230120'!$A$3:$G$838,7,FALSE))</f>
        <v>0.7</v>
      </c>
    </row>
    <row r="608" spans="1:18">
      <c r="A608" s="10">
        <v>602</v>
      </c>
      <c r="B608" s="11">
        <v>714</v>
      </c>
      <c r="C608" t="s">
        <v>1276</v>
      </c>
      <c r="D608" s="12" t="s">
        <v>1277</v>
      </c>
      <c r="E608" s="12" t="s">
        <v>2277</v>
      </c>
      <c r="F608" s="11">
        <v>6</v>
      </c>
      <c r="G608" t="str">
        <f t="shared" si="38"/>
        <v>山口県　</v>
      </c>
      <c r="H608" s="1">
        <f>VLOOKUP(M608,評価協作成!$D$3:$F$838,2,FALSE)</f>
        <v>4</v>
      </c>
      <c r="I608" s="1">
        <f>VLOOKUP(M608,評価協作成!$D$3:$F$838,3,FALSE)</f>
        <v>0.2</v>
      </c>
      <c r="M608" s="1" t="str">
        <f t="shared" si="39"/>
        <v>山口県　岩国</v>
      </c>
      <c r="O608" s="1">
        <f t="shared" si="36"/>
        <v>0</v>
      </c>
      <c r="P608" s="1">
        <f t="shared" si="37"/>
        <v>0</v>
      </c>
      <c r="Q608">
        <f>IF(VLOOKUP($B608,'20230120'!$A$3:$G$838,6,FALSE)="","",VLOOKUP($B608,'20230120'!$A$3:$G$838,6,FALSE))</f>
        <v>4</v>
      </c>
      <c r="R608">
        <f>IF(VLOOKUP($B608,'20230120'!$A$3:$G$838,7,FALSE)="","",VLOOKUP($B608,'20230120'!$A$3:$G$838,7,FALSE))</f>
        <v>0.2</v>
      </c>
    </row>
    <row r="609" spans="1:18">
      <c r="A609" s="10">
        <v>603</v>
      </c>
      <c r="B609" s="11">
        <v>315</v>
      </c>
      <c r="C609" t="s">
        <v>609</v>
      </c>
      <c r="D609" s="12" t="s">
        <v>610</v>
      </c>
      <c r="E609" s="12" t="s">
        <v>1902</v>
      </c>
      <c r="F609" s="11">
        <v>6</v>
      </c>
      <c r="G609" t="str">
        <f t="shared" si="38"/>
        <v>茨城県　</v>
      </c>
      <c r="H609" s="1">
        <f>VLOOKUP(M609,評価協作成!$D$3:$F$838,2,FALSE)</f>
        <v>3.4</v>
      </c>
      <c r="I609" s="1">
        <f>VLOOKUP(M609,評価協作成!$D$3:$F$838,3,FALSE)</f>
        <v>-1.2</v>
      </c>
      <c r="M609" s="1" t="str">
        <f t="shared" si="39"/>
        <v>茨城県　古河</v>
      </c>
      <c r="O609" s="1">
        <f t="shared" si="36"/>
        <v>0</v>
      </c>
      <c r="P609" s="1">
        <f t="shared" si="37"/>
        <v>0</v>
      </c>
      <c r="Q609">
        <f>IF(VLOOKUP($B609,'20230120'!$A$3:$G$838,6,FALSE)="","",VLOOKUP($B609,'20230120'!$A$3:$G$838,6,FALSE))</f>
        <v>3.4</v>
      </c>
      <c r="R609">
        <f>IF(VLOOKUP($B609,'20230120'!$A$3:$G$838,7,FALSE)="","",VLOOKUP($B609,'20230120'!$A$3:$G$838,7,FALSE))</f>
        <v>-1.2</v>
      </c>
    </row>
    <row r="610" spans="1:18">
      <c r="A610" s="10">
        <v>604</v>
      </c>
      <c r="B610" s="11">
        <v>713</v>
      </c>
      <c r="C610" t="s">
        <v>265</v>
      </c>
      <c r="D610" s="12" t="s">
        <v>266</v>
      </c>
      <c r="E610" s="12" t="s">
        <v>2273</v>
      </c>
      <c r="F610" s="11">
        <v>6</v>
      </c>
      <c r="G610" t="str">
        <f t="shared" si="38"/>
        <v>山口県　</v>
      </c>
      <c r="H610" s="1">
        <f>VLOOKUP(M610,評価協作成!$D$3:$F$838,2,FALSE)</f>
        <v>4.4000000000000004</v>
      </c>
      <c r="I610" s="1">
        <f>VLOOKUP(M610,評価協作成!$D$3:$F$838,3,FALSE)</f>
        <v>0.2</v>
      </c>
      <c r="M610" s="1" t="str">
        <f t="shared" si="39"/>
        <v>山口県　山口</v>
      </c>
      <c r="O610" s="1">
        <f t="shared" si="36"/>
        <v>0</v>
      </c>
      <c r="P610" s="1">
        <f t="shared" si="37"/>
        <v>0</v>
      </c>
      <c r="Q610">
        <f>IF(VLOOKUP($B610,'20230120'!$A$3:$G$838,6,FALSE)="","",VLOOKUP($B610,'20230120'!$A$3:$G$838,6,FALSE))</f>
        <v>4.4000000000000004</v>
      </c>
      <c r="R610">
        <f>IF(VLOOKUP($B610,'20230120'!$A$3:$G$838,7,FALSE)="","",VLOOKUP($B610,'20230120'!$A$3:$G$838,7,FALSE))</f>
        <v>0.2</v>
      </c>
    </row>
    <row r="611" spans="1:18">
      <c r="A611" s="10">
        <v>605</v>
      </c>
      <c r="B611" s="11">
        <v>560</v>
      </c>
      <c r="C611" t="s">
        <v>1015</v>
      </c>
      <c r="D611" s="12" t="s">
        <v>1016</v>
      </c>
      <c r="E611" s="12" t="s">
        <v>2130</v>
      </c>
      <c r="F611" s="11">
        <v>6</v>
      </c>
      <c r="G611" t="str">
        <f t="shared" si="38"/>
        <v>京都府　</v>
      </c>
      <c r="H611" s="1">
        <f>VLOOKUP(M611,評価協作成!$D$3:$F$838,2,FALSE)</f>
        <v>4.5999999999999996</v>
      </c>
      <c r="I611" s="1">
        <f>VLOOKUP(M611,評価協作成!$D$3:$F$838,3,FALSE)</f>
        <v>1.4</v>
      </c>
      <c r="M611" s="1" t="str">
        <f t="shared" si="39"/>
        <v>京都府　京都</v>
      </c>
      <c r="O611" s="1">
        <f t="shared" si="36"/>
        <v>0</v>
      </c>
      <c r="P611" s="1">
        <f t="shared" si="37"/>
        <v>0</v>
      </c>
      <c r="Q611">
        <f>IF(VLOOKUP($B611,'20230120'!$A$3:$G$838,6,FALSE)="","",VLOOKUP($B611,'20230120'!$A$3:$G$838,6,FALSE))</f>
        <v>4.5999999999999996</v>
      </c>
      <c r="R611">
        <f>IF(VLOOKUP($B611,'20230120'!$A$3:$G$838,7,FALSE)="","",VLOOKUP($B611,'20230120'!$A$3:$G$838,7,FALSE))</f>
        <v>1.4</v>
      </c>
    </row>
    <row r="612" spans="1:18">
      <c r="A612" s="10">
        <v>606</v>
      </c>
      <c r="B612" s="11">
        <v>701</v>
      </c>
      <c r="C612" t="s">
        <v>1256</v>
      </c>
      <c r="D612" s="12" t="s">
        <v>1257</v>
      </c>
      <c r="E612" s="13" t="s">
        <v>2267</v>
      </c>
      <c r="F612" s="11">
        <v>7</v>
      </c>
      <c r="G612" t="str">
        <f t="shared" si="38"/>
        <v>高知県　</v>
      </c>
      <c r="H612" s="1">
        <f>VLOOKUP(M612,評価協作成!$D$3:$F$838,2,FALSE)</f>
        <v>4.9000000000000004</v>
      </c>
      <c r="I612" s="1">
        <f>VLOOKUP(M612,評価協作成!$D$3:$F$838,3,FALSE)</f>
        <v>0.5</v>
      </c>
      <c r="M612" s="1" t="str">
        <f t="shared" si="39"/>
        <v>高知県　江川崎</v>
      </c>
      <c r="O612" s="1">
        <f t="shared" si="36"/>
        <v>0</v>
      </c>
      <c r="P612" s="1">
        <f t="shared" si="37"/>
        <v>0</v>
      </c>
      <c r="Q612">
        <f>IF(VLOOKUP($B612,'20230120'!$A$3:$G$838,6,FALSE)="","",VLOOKUP($B612,'20230120'!$A$3:$G$838,6,FALSE))</f>
        <v>4.9000000000000004</v>
      </c>
      <c r="R612">
        <f>IF(VLOOKUP($B612,'20230120'!$A$3:$G$838,7,FALSE)="","",VLOOKUP($B612,'20230120'!$A$3:$G$838,7,FALSE))</f>
        <v>0.5</v>
      </c>
    </row>
    <row r="613" spans="1:18">
      <c r="A613" s="10">
        <v>607</v>
      </c>
      <c r="B613" s="11">
        <v>379</v>
      </c>
      <c r="C613" t="s">
        <v>712</v>
      </c>
      <c r="D613" s="12" t="s">
        <v>713</v>
      </c>
      <c r="E613" s="12" t="s">
        <v>1964</v>
      </c>
      <c r="F613" s="11">
        <v>6</v>
      </c>
      <c r="G613" t="str">
        <f t="shared" si="38"/>
        <v>千葉県　</v>
      </c>
      <c r="H613" s="1">
        <f>VLOOKUP(M613,評価協作成!$D$3:$F$838,2,FALSE)</f>
        <v>4.7</v>
      </c>
      <c r="I613" s="1">
        <f>VLOOKUP(M613,評価協作成!$D$3:$F$838,3,FALSE)</f>
        <v>-0.9</v>
      </c>
      <c r="M613" s="1" t="str">
        <f t="shared" si="39"/>
        <v>千葉県　牛久</v>
      </c>
      <c r="O613" s="1">
        <f t="shared" si="36"/>
        <v>0</v>
      </c>
      <c r="P613" s="1">
        <f t="shared" si="37"/>
        <v>0</v>
      </c>
      <c r="Q613">
        <f>IF(VLOOKUP($B613,'20230120'!$A$3:$G$838,6,FALSE)="","",VLOOKUP($B613,'20230120'!$A$3:$G$838,6,FALSE))</f>
        <v>4.7</v>
      </c>
      <c r="R613">
        <f>IF(VLOOKUP($B613,'20230120'!$A$3:$G$838,7,FALSE)="","",VLOOKUP($B613,'20230120'!$A$3:$G$838,7,FALSE))</f>
        <v>-0.9</v>
      </c>
    </row>
    <row r="614" spans="1:18">
      <c r="A614" s="10">
        <v>608</v>
      </c>
      <c r="B614" s="11">
        <v>648</v>
      </c>
      <c r="C614" t="s">
        <v>1165</v>
      </c>
      <c r="D614" s="12" t="s">
        <v>1166</v>
      </c>
      <c r="E614" s="12" t="s">
        <v>2214</v>
      </c>
      <c r="F614" s="11">
        <v>6</v>
      </c>
      <c r="G614" t="str">
        <f t="shared" si="38"/>
        <v>島根県　</v>
      </c>
      <c r="H614" s="1">
        <f>VLOOKUP(M614,評価協作成!$D$3:$F$838,2,FALSE)</f>
        <v>5.7</v>
      </c>
      <c r="I614" s="1">
        <f>VLOOKUP(M614,評価協作成!$D$3:$F$838,3,FALSE)</f>
        <v>3</v>
      </c>
      <c r="M614" s="1" t="str">
        <f t="shared" si="39"/>
        <v>島根県　浜田</v>
      </c>
      <c r="O614" s="1">
        <f t="shared" si="36"/>
        <v>0</v>
      </c>
      <c r="P614" s="1">
        <f t="shared" si="37"/>
        <v>0</v>
      </c>
      <c r="Q614">
        <f>IF(VLOOKUP($B614,'20230120'!$A$3:$G$838,6,FALSE)="","",VLOOKUP($B614,'20230120'!$A$3:$G$838,6,FALSE))</f>
        <v>5.7</v>
      </c>
      <c r="R614">
        <f>IF(VLOOKUP($B614,'20230120'!$A$3:$G$838,7,FALSE)="","",VLOOKUP($B614,'20230120'!$A$3:$G$838,7,FALSE))</f>
        <v>3</v>
      </c>
    </row>
    <row r="615" spans="1:18">
      <c r="A615" s="10">
        <v>609</v>
      </c>
      <c r="B615" s="11">
        <v>788</v>
      </c>
      <c r="C615" t="s">
        <v>1407</v>
      </c>
      <c r="D615" s="12" t="s">
        <v>1408</v>
      </c>
      <c r="E615" s="12" t="s">
        <v>2347</v>
      </c>
      <c r="F615" s="11">
        <v>6</v>
      </c>
      <c r="G615" t="str">
        <f t="shared" si="38"/>
        <v>宮崎県　</v>
      </c>
      <c r="H615" s="1">
        <f>VLOOKUP(M615,評価協作成!$D$3:$F$838,2,FALSE)</f>
        <v>3.7</v>
      </c>
      <c r="I615" s="1">
        <f>VLOOKUP(M615,評価協作成!$D$3:$F$838,3,FALSE)</f>
        <v>-3</v>
      </c>
      <c r="M615" s="1" t="str">
        <f t="shared" si="39"/>
        <v>宮崎県　神門</v>
      </c>
      <c r="O615" s="1">
        <f t="shared" si="36"/>
        <v>0</v>
      </c>
      <c r="P615" s="1">
        <f t="shared" si="37"/>
        <v>0</v>
      </c>
      <c r="Q615">
        <f>IF(VLOOKUP($B615,'20230120'!$A$3:$G$838,6,FALSE)="","",VLOOKUP($B615,'20230120'!$A$3:$G$838,6,FALSE))</f>
        <v>3.7</v>
      </c>
      <c r="R615">
        <f>IF(VLOOKUP($B615,'20230120'!$A$3:$G$838,7,FALSE)="","",VLOOKUP($B615,'20230120'!$A$3:$G$838,7,FALSE))</f>
        <v>-3</v>
      </c>
    </row>
    <row r="616" spans="1:18">
      <c r="A616" s="10">
        <v>610</v>
      </c>
      <c r="B616" s="11">
        <v>356</v>
      </c>
      <c r="C616" t="s">
        <v>672</v>
      </c>
      <c r="D616" s="12" t="s">
        <v>673</v>
      </c>
      <c r="E616" s="12" t="s">
        <v>1942</v>
      </c>
      <c r="F616" s="11">
        <v>6</v>
      </c>
      <c r="G616" t="str">
        <f t="shared" si="38"/>
        <v>埼玉県　</v>
      </c>
      <c r="H616" s="1">
        <f>VLOOKUP(M616,評価協作成!$D$3:$F$838,2,FALSE)</f>
        <v>4.0999999999999996</v>
      </c>
      <c r="I616" s="1">
        <f>VLOOKUP(M616,評価協作成!$D$3:$F$838,3,FALSE)</f>
        <v>-0.3</v>
      </c>
      <c r="M616" s="1" t="str">
        <f t="shared" si="39"/>
        <v>埼玉県　越谷</v>
      </c>
      <c r="O616" s="1">
        <f t="shared" si="36"/>
        <v>0</v>
      </c>
      <c r="P616" s="1">
        <f t="shared" si="37"/>
        <v>0</v>
      </c>
      <c r="Q616">
        <f>IF(VLOOKUP($B616,'20230120'!$A$3:$G$838,6,FALSE)="","",VLOOKUP($B616,'20230120'!$A$3:$G$838,6,FALSE))</f>
        <v>4.0999999999999996</v>
      </c>
      <c r="R616">
        <f>IF(VLOOKUP($B616,'20230120'!$A$3:$G$838,7,FALSE)="","",VLOOKUP($B616,'20230120'!$A$3:$G$838,7,FALSE))</f>
        <v>-0.3</v>
      </c>
    </row>
    <row r="617" spans="1:18">
      <c r="A617" s="10">
        <v>611</v>
      </c>
      <c r="B617" s="11">
        <v>693</v>
      </c>
      <c r="C617" t="s">
        <v>1240</v>
      </c>
      <c r="D617" s="12" t="s">
        <v>1241</v>
      </c>
      <c r="E617" s="12" t="s">
        <v>2259</v>
      </c>
      <c r="F617" s="11">
        <v>6</v>
      </c>
      <c r="G617" t="str">
        <f t="shared" si="38"/>
        <v>高知県　</v>
      </c>
      <c r="H617" s="1">
        <f>VLOOKUP(M617,評価協作成!$D$3:$F$838,2,FALSE)</f>
        <v>4.5</v>
      </c>
      <c r="I617" s="1">
        <f>VLOOKUP(M617,評価協作成!$D$3:$F$838,3,FALSE)</f>
        <v>0.3</v>
      </c>
      <c r="M617" s="1" t="str">
        <f t="shared" si="39"/>
        <v>高知県　大栃</v>
      </c>
      <c r="O617" s="1">
        <f t="shared" si="36"/>
        <v>0</v>
      </c>
      <c r="P617" s="1">
        <f t="shared" si="37"/>
        <v>0</v>
      </c>
      <c r="Q617">
        <f>IF(VLOOKUP($B617,'20230120'!$A$3:$G$838,6,FALSE)="","",VLOOKUP($B617,'20230120'!$A$3:$G$838,6,FALSE))</f>
        <v>4.5</v>
      </c>
      <c r="R617">
        <f>IF(VLOOKUP($B617,'20230120'!$A$3:$G$838,7,FALSE)="","",VLOOKUP($B617,'20230120'!$A$3:$G$838,7,FALSE))</f>
        <v>0.3</v>
      </c>
    </row>
    <row r="618" spans="1:18">
      <c r="A618" s="10">
        <v>612</v>
      </c>
      <c r="B618" s="11">
        <v>769</v>
      </c>
      <c r="C618" t="s">
        <v>1369</v>
      </c>
      <c r="D618" s="12" t="s">
        <v>1370</v>
      </c>
      <c r="E618" s="12" t="s">
        <v>2329</v>
      </c>
      <c r="F618" s="11">
        <v>6</v>
      </c>
      <c r="G618" t="str">
        <f t="shared" si="38"/>
        <v>熊本県　</v>
      </c>
      <c r="H618" s="1">
        <f>VLOOKUP(M618,評価協作成!$D$3:$F$838,2,FALSE)</f>
        <v>4.5</v>
      </c>
      <c r="I618" s="1">
        <f>VLOOKUP(M618,評価協作成!$D$3:$F$838,3,FALSE)</f>
        <v>-0.4</v>
      </c>
      <c r="M618" s="1" t="str">
        <f t="shared" si="39"/>
        <v>熊本県　菊池</v>
      </c>
      <c r="O618" s="1">
        <f t="shared" si="36"/>
        <v>0</v>
      </c>
      <c r="P618" s="1">
        <f t="shared" si="37"/>
        <v>0</v>
      </c>
      <c r="Q618">
        <f>IF(VLOOKUP($B618,'20230120'!$A$3:$G$838,6,FALSE)="","",VLOOKUP($B618,'20230120'!$A$3:$G$838,6,FALSE))</f>
        <v>4.5</v>
      </c>
      <c r="R618">
        <f>IF(VLOOKUP($B618,'20230120'!$A$3:$G$838,7,FALSE)="","",VLOOKUP($B618,'20230120'!$A$3:$G$838,7,FALSE))</f>
        <v>-0.4</v>
      </c>
    </row>
    <row r="619" spans="1:18">
      <c r="A619" s="10">
        <v>613</v>
      </c>
      <c r="B619" s="11">
        <v>617</v>
      </c>
      <c r="C619" t="s">
        <v>1116</v>
      </c>
      <c r="D619" s="12" t="s">
        <v>1117</v>
      </c>
      <c r="E619" s="12" t="s">
        <v>2184</v>
      </c>
      <c r="F619" s="11">
        <v>6</v>
      </c>
      <c r="G619" t="str">
        <f t="shared" si="38"/>
        <v>岡山県　</v>
      </c>
      <c r="H619" s="1">
        <f>VLOOKUP(M619,評価協作成!$D$3:$F$838,2,FALSE)</f>
        <v>4.5999999999999996</v>
      </c>
      <c r="I619" s="1">
        <f>VLOOKUP(M619,評価協作成!$D$3:$F$838,3,FALSE)</f>
        <v>0.6</v>
      </c>
      <c r="M619" s="1" t="str">
        <f t="shared" si="39"/>
        <v>岡山県　倉敷</v>
      </c>
      <c r="O619" s="1">
        <f t="shared" si="36"/>
        <v>0</v>
      </c>
      <c r="P619" s="1">
        <f t="shared" si="37"/>
        <v>0</v>
      </c>
      <c r="Q619">
        <f>IF(VLOOKUP($B619,'20230120'!$A$3:$G$838,6,FALSE)="","",VLOOKUP($B619,'20230120'!$A$3:$G$838,6,FALSE))</f>
        <v>4.5999999999999996</v>
      </c>
      <c r="R619">
        <f>IF(VLOOKUP($B619,'20230120'!$A$3:$G$838,7,FALSE)="","",VLOOKUP($B619,'20230120'!$A$3:$G$838,7,FALSE))</f>
        <v>0.6</v>
      </c>
    </row>
    <row r="620" spans="1:18">
      <c r="A620" s="10">
        <v>614</v>
      </c>
      <c r="B620" s="11">
        <v>579</v>
      </c>
      <c r="C620" t="s">
        <v>1047</v>
      </c>
      <c r="D620" s="12" t="s">
        <v>1048</v>
      </c>
      <c r="E620" s="12" t="s">
        <v>2148</v>
      </c>
      <c r="F620" s="11">
        <v>6</v>
      </c>
      <c r="G620" t="str">
        <f t="shared" si="38"/>
        <v>兵庫県　</v>
      </c>
      <c r="H620" s="1">
        <f>VLOOKUP(M620,評価協作成!$D$3:$F$838,2,FALSE)</f>
        <v>4.2</v>
      </c>
      <c r="I620" s="1">
        <f>VLOOKUP(M620,評価協作成!$D$3:$F$838,3,FALSE)</f>
        <v>0.4</v>
      </c>
      <c r="M620" s="1" t="str">
        <f t="shared" si="39"/>
        <v>兵庫県　姫路</v>
      </c>
      <c r="O620" s="1">
        <f t="shared" si="36"/>
        <v>0</v>
      </c>
      <c r="P620" s="1">
        <f t="shared" si="37"/>
        <v>0</v>
      </c>
      <c r="Q620">
        <f>IF(VLOOKUP($B620,'20230120'!$A$3:$G$838,6,FALSE)="","",VLOOKUP($B620,'20230120'!$A$3:$G$838,6,FALSE))</f>
        <v>4.2</v>
      </c>
      <c r="R620">
        <f>IF(VLOOKUP($B620,'20230120'!$A$3:$G$838,7,FALSE)="","",VLOOKUP($B620,'20230120'!$A$3:$G$838,7,FALSE))</f>
        <v>0.4</v>
      </c>
    </row>
    <row r="621" spans="1:18">
      <c r="A621" s="10">
        <v>615</v>
      </c>
      <c r="B621" s="11">
        <v>320</v>
      </c>
      <c r="C621" t="s">
        <v>611</v>
      </c>
      <c r="D621" s="12" t="s">
        <v>612</v>
      </c>
      <c r="E621" s="12" t="s">
        <v>1906</v>
      </c>
      <c r="F621" s="11">
        <v>6</v>
      </c>
      <c r="G621" t="str">
        <f t="shared" si="38"/>
        <v>茨城県　</v>
      </c>
      <c r="H621" s="1">
        <f>VLOOKUP(M621,評価協作成!$D$3:$F$838,2,FALSE)</f>
        <v>4.0999999999999996</v>
      </c>
      <c r="I621" s="1">
        <f>VLOOKUP(M621,評価協作成!$D$3:$F$838,3,FALSE)</f>
        <v>-0.3</v>
      </c>
      <c r="M621" s="1" t="str">
        <f t="shared" si="39"/>
        <v>茨城県　土浦</v>
      </c>
      <c r="O621" s="1">
        <f t="shared" si="36"/>
        <v>0</v>
      </c>
      <c r="P621" s="1">
        <f t="shared" si="37"/>
        <v>0</v>
      </c>
      <c r="Q621">
        <f>IF(VLOOKUP($B621,'20230120'!$A$3:$G$838,6,FALSE)="","",VLOOKUP($B621,'20230120'!$A$3:$G$838,6,FALSE))</f>
        <v>4.0999999999999996</v>
      </c>
      <c r="R621">
        <f>IF(VLOOKUP($B621,'20230120'!$A$3:$G$838,7,FALSE)="","",VLOOKUP($B621,'20230120'!$A$3:$G$838,7,FALSE))</f>
        <v>-0.3</v>
      </c>
    </row>
    <row r="622" spans="1:18">
      <c r="A622" s="10">
        <v>616</v>
      </c>
      <c r="B622" s="11">
        <v>618</v>
      </c>
      <c r="C622" t="s">
        <v>1118</v>
      </c>
      <c r="D622" s="12" t="s">
        <v>1119</v>
      </c>
      <c r="E622" s="12" t="s">
        <v>2185</v>
      </c>
      <c r="F622" s="11">
        <v>6</v>
      </c>
      <c r="G622" t="str">
        <f t="shared" si="38"/>
        <v>岡山県　</v>
      </c>
      <c r="H622" s="1">
        <f>VLOOKUP(M622,評価協作成!$D$3:$F$838,2,FALSE)</f>
        <v>4.4000000000000004</v>
      </c>
      <c r="I622" s="1">
        <f>VLOOKUP(M622,評価協作成!$D$3:$F$838,3,FALSE)</f>
        <v>0.2</v>
      </c>
      <c r="M622" s="1" t="str">
        <f t="shared" si="39"/>
        <v>岡山県　笠岡</v>
      </c>
      <c r="O622" s="1">
        <f t="shared" si="36"/>
        <v>0</v>
      </c>
      <c r="P622" s="1">
        <f t="shared" si="37"/>
        <v>0</v>
      </c>
      <c r="Q622">
        <f>IF(VLOOKUP($B622,'20230120'!$A$3:$G$838,6,FALSE)="","",VLOOKUP($B622,'20230120'!$A$3:$G$838,6,FALSE))</f>
        <v>4.4000000000000004</v>
      </c>
      <c r="R622">
        <f>IF(VLOOKUP($B622,'20230120'!$A$3:$G$838,7,FALSE)="","",VLOOKUP($B622,'20230120'!$A$3:$G$838,7,FALSE))</f>
        <v>0.2</v>
      </c>
    </row>
    <row r="623" spans="1:18">
      <c r="A623" s="10">
        <v>617</v>
      </c>
      <c r="B623" s="11">
        <v>780</v>
      </c>
      <c r="C623" t="s">
        <v>1391</v>
      </c>
      <c r="D623" s="12" t="s">
        <v>1392</v>
      </c>
      <c r="E623" s="12" t="s">
        <v>2340</v>
      </c>
      <c r="F623" s="11">
        <v>6</v>
      </c>
      <c r="G623" t="str">
        <f t="shared" si="38"/>
        <v>熊本県　</v>
      </c>
      <c r="H623" s="1">
        <f>VLOOKUP(M623,評価協作成!$D$3:$F$838,2,FALSE)</f>
        <v>4.8</v>
      </c>
      <c r="I623" s="1">
        <f>VLOOKUP(M623,評価協作成!$D$3:$F$838,3,FALSE)</f>
        <v>0.8</v>
      </c>
      <c r="M623" s="1" t="str">
        <f t="shared" si="39"/>
        <v>熊本県　人吉</v>
      </c>
      <c r="O623" s="1">
        <f t="shared" si="36"/>
        <v>0</v>
      </c>
      <c r="P623" s="1">
        <f t="shared" si="37"/>
        <v>0</v>
      </c>
      <c r="Q623">
        <f>IF(VLOOKUP($B623,'20230120'!$A$3:$G$838,6,FALSE)="","",VLOOKUP($B623,'20230120'!$A$3:$G$838,6,FALSE))</f>
        <v>4.8</v>
      </c>
      <c r="R623">
        <f>IF(VLOOKUP($B623,'20230120'!$A$3:$G$838,7,FALSE)="","",VLOOKUP($B623,'20230120'!$A$3:$G$838,7,FALSE))</f>
        <v>0.8</v>
      </c>
    </row>
    <row r="624" spans="1:18">
      <c r="A624" s="10">
        <v>618</v>
      </c>
      <c r="B624" s="11">
        <v>445</v>
      </c>
      <c r="C624" t="s">
        <v>1554</v>
      </c>
      <c r="D624" s="12" t="s">
        <v>1596</v>
      </c>
      <c r="E624" s="12" t="s">
        <v>2026</v>
      </c>
      <c r="F624" s="11">
        <v>6</v>
      </c>
      <c r="G624" t="str">
        <f t="shared" si="38"/>
        <v>愛知県　</v>
      </c>
      <c r="H624" s="1">
        <f>VLOOKUP(M624,評価協作成!$D$3:$F$838,2,FALSE)</f>
        <v>4.5999999999999996</v>
      </c>
      <c r="I624" s="1">
        <f>VLOOKUP(M624,評価協作成!$D$3:$F$838,3,FALSE)</f>
        <v>0.5</v>
      </c>
      <c r="M624" s="1" t="str">
        <f t="shared" si="39"/>
        <v>愛知県　愛西</v>
      </c>
      <c r="O624" s="1">
        <f t="shared" si="36"/>
        <v>0</v>
      </c>
      <c r="P624" s="1">
        <f t="shared" si="37"/>
        <v>0</v>
      </c>
      <c r="Q624">
        <f>IF(VLOOKUP($B624,'20230120'!$A$3:$G$838,6,FALSE)="","",VLOOKUP($B624,'20230120'!$A$3:$G$838,6,FALSE))</f>
        <v>4.5999999999999996</v>
      </c>
      <c r="R624">
        <f>IF(VLOOKUP($B624,'20230120'!$A$3:$G$838,7,FALSE)="","",VLOOKUP($B624,'20230120'!$A$3:$G$838,7,FALSE))</f>
        <v>0.5</v>
      </c>
    </row>
    <row r="625" spans="1:18">
      <c r="A625" s="10">
        <v>619</v>
      </c>
      <c r="B625" s="11">
        <v>800</v>
      </c>
      <c r="C625" t="s">
        <v>1431</v>
      </c>
      <c r="D625" s="12" t="s">
        <v>1432</v>
      </c>
      <c r="E625" s="13" t="s">
        <v>2358</v>
      </c>
      <c r="F625" s="11">
        <v>6</v>
      </c>
      <c r="G625" t="str">
        <f t="shared" si="38"/>
        <v>鹿児島県</v>
      </c>
      <c r="H625" s="1">
        <f>VLOOKUP(M625,評価協作成!$D$3:$F$838,2,FALSE)</f>
        <v>4.5999999999999996</v>
      </c>
      <c r="I625" s="1">
        <f>VLOOKUP(M625,評価協作成!$D$3:$F$838,3,FALSE)</f>
        <v>-0.6</v>
      </c>
      <c r="M625" s="1" t="str">
        <f t="shared" si="39"/>
        <v>鹿児島県大口</v>
      </c>
      <c r="O625" s="1">
        <f t="shared" si="36"/>
        <v>0</v>
      </c>
      <c r="P625" s="1">
        <f t="shared" si="37"/>
        <v>0</v>
      </c>
      <c r="Q625">
        <f>IF(VLOOKUP($B625,'20230120'!$A$3:$G$838,6,FALSE)="","",VLOOKUP($B625,'20230120'!$A$3:$G$838,6,FALSE))</f>
        <v>4.5999999999999996</v>
      </c>
      <c r="R625">
        <f>IF(VLOOKUP($B625,'20230120'!$A$3:$G$838,7,FALSE)="","",VLOOKUP($B625,'20230120'!$A$3:$G$838,7,FALSE))</f>
        <v>-0.6</v>
      </c>
    </row>
    <row r="626" spans="1:18">
      <c r="A626" s="10">
        <v>620</v>
      </c>
      <c r="B626" s="11">
        <v>707</v>
      </c>
      <c r="C626" t="s">
        <v>1266</v>
      </c>
      <c r="D626" s="12" t="s">
        <v>1267</v>
      </c>
      <c r="E626" s="12" t="s">
        <v>2271</v>
      </c>
      <c r="F626" s="11">
        <v>6</v>
      </c>
      <c r="G626" t="str">
        <f t="shared" si="38"/>
        <v>山口県　</v>
      </c>
      <c r="H626" s="1">
        <f>VLOOKUP(M626,評価協作成!$D$3:$F$838,2,FALSE)</f>
        <v>5.5</v>
      </c>
      <c r="I626" s="1">
        <f>VLOOKUP(M626,評価協作成!$D$3:$F$838,3,FALSE)</f>
        <v>2.6</v>
      </c>
      <c r="M626" s="1" t="str">
        <f t="shared" si="39"/>
        <v>山口県　萩</v>
      </c>
      <c r="O626" s="1">
        <f t="shared" si="36"/>
        <v>0</v>
      </c>
      <c r="P626" s="1">
        <f t="shared" si="37"/>
        <v>0</v>
      </c>
      <c r="Q626">
        <f>IF(VLOOKUP($B626,'20230120'!$A$3:$G$838,6,FALSE)="","",VLOOKUP($B626,'20230120'!$A$3:$G$838,6,FALSE))</f>
        <v>5.5</v>
      </c>
      <c r="R626">
        <f>IF(VLOOKUP($B626,'20230120'!$A$3:$G$838,7,FALSE)="","",VLOOKUP($B626,'20230120'!$A$3:$G$838,7,FALSE))</f>
        <v>2.6</v>
      </c>
    </row>
    <row r="627" spans="1:18">
      <c r="A627" s="10">
        <v>621</v>
      </c>
      <c r="B627" s="11">
        <v>630</v>
      </c>
      <c r="C627" t="s">
        <v>1136</v>
      </c>
      <c r="D627" s="12" t="s">
        <v>1137</v>
      </c>
      <c r="E627" s="12" t="s">
        <v>2196</v>
      </c>
      <c r="F627" s="11">
        <v>6</v>
      </c>
      <c r="G627" t="str">
        <f t="shared" si="38"/>
        <v>広島県　</v>
      </c>
      <c r="H627" s="1">
        <f>VLOOKUP(M627,評価協作成!$D$3:$F$838,2,FALSE)</f>
        <v>4.7</v>
      </c>
      <c r="I627" s="1">
        <f>VLOOKUP(M627,評価協作成!$D$3:$F$838,3,FALSE)</f>
        <v>0.5</v>
      </c>
      <c r="M627" s="1" t="str">
        <f t="shared" si="39"/>
        <v>広島県　福山</v>
      </c>
      <c r="O627" s="1">
        <f t="shared" si="36"/>
        <v>0</v>
      </c>
      <c r="P627" s="1">
        <f t="shared" si="37"/>
        <v>0</v>
      </c>
      <c r="Q627">
        <f>IF(VLOOKUP($B627,'20230120'!$A$3:$G$838,6,FALSE)="","",VLOOKUP($B627,'20230120'!$A$3:$G$838,6,FALSE))</f>
        <v>4.7</v>
      </c>
      <c r="R627">
        <f>IF(VLOOKUP($B627,'20230120'!$A$3:$G$838,7,FALSE)="","",VLOOKUP($B627,'20230120'!$A$3:$G$838,7,FALSE))</f>
        <v>0.5</v>
      </c>
    </row>
    <row r="628" spans="1:18">
      <c r="A628" s="10">
        <v>622</v>
      </c>
      <c r="B628" s="11">
        <v>742</v>
      </c>
      <c r="C628" t="s">
        <v>1328</v>
      </c>
      <c r="D628" s="12" t="s">
        <v>1329</v>
      </c>
      <c r="E628" s="13" t="s">
        <v>2305</v>
      </c>
      <c r="F628" s="11">
        <v>6</v>
      </c>
      <c r="G628" t="str">
        <f t="shared" si="38"/>
        <v>大分県　</v>
      </c>
      <c r="H628" s="1">
        <f>VLOOKUP(M628,評価協作成!$D$3:$F$838,2,FALSE)</f>
        <v>4.5</v>
      </c>
      <c r="I628" s="1">
        <f>VLOOKUP(M628,評価協作成!$D$3:$F$838,3,FALSE)</f>
        <v>-0.1</v>
      </c>
      <c r="M628" s="1" t="str">
        <f t="shared" si="39"/>
        <v>大分県　犬飼</v>
      </c>
      <c r="O628" s="1">
        <f t="shared" si="36"/>
        <v>0</v>
      </c>
      <c r="P628" s="1">
        <f t="shared" si="37"/>
        <v>0</v>
      </c>
      <c r="Q628">
        <f>IF(VLOOKUP($B628,'20230120'!$A$3:$G$838,6,FALSE)="","",VLOOKUP($B628,'20230120'!$A$3:$G$838,6,FALSE))</f>
        <v>4.5</v>
      </c>
      <c r="R628">
        <f>IF(VLOOKUP($B628,'20230120'!$A$3:$G$838,7,FALSE)="","",VLOOKUP($B628,'20230120'!$A$3:$G$838,7,FALSE))</f>
        <v>-0.1</v>
      </c>
    </row>
    <row r="629" spans="1:18">
      <c r="A629" s="10">
        <v>623</v>
      </c>
      <c r="B629" s="11">
        <v>375</v>
      </c>
      <c r="C629" t="s">
        <v>1542</v>
      </c>
      <c r="D629" s="12" t="s">
        <v>1583</v>
      </c>
      <c r="E629" s="12" t="s">
        <v>1960</v>
      </c>
      <c r="F629" s="11">
        <v>6</v>
      </c>
      <c r="G629" t="str">
        <f t="shared" si="38"/>
        <v>千葉県　</v>
      </c>
      <c r="H629" s="1">
        <f>VLOOKUP(M629,評価協作成!$D$3:$F$838,2,FALSE)</f>
        <v>4.8</v>
      </c>
      <c r="I629" s="1">
        <f>VLOOKUP(M629,評価協作成!$D$3:$F$838,3,FALSE)</f>
        <v>0.8</v>
      </c>
      <c r="M629" s="1" t="str">
        <f>G629&amp;"横芝"</f>
        <v>千葉県　横芝</v>
      </c>
      <c r="N629" s="1" t="s">
        <v>3312</v>
      </c>
      <c r="O629" s="1">
        <f t="shared" si="36"/>
        <v>0</v>
      </c>
      <c r="P629" s="1">
        <f t="shared" si="37"/>
        <v>0</v>
      </c>
      <c r="Q629">
        <f>IF(VLOOKUP($B629,'20230120'!$A$3:$G$838,6,FALSE)="","",VLOOKUP($B629,'20230120'!$A$3:$G$838,6,FALSE))</f>
        <v>4.8</v>
      </c>
      <c r="R629">
        <f>IF(VLOOKUP($B629,'20230120'!$A$3:$G$838,7,FALSE)="","",VLOOKUP($B629,'20230120'!$A$3:$G$838,7,FALSE))</f>
        <v>0.8</v>
      </c>
    </row>
    <row r="630" spans="1:18">
      <c r="A630" s="10">
        <v>624</v>
      </c>
      <c r="B630" s="11">
        <v>355</v>
      </c>
      <c r="C630" t="s">
        <v>1540</v>
      </c>
      <c r="D630" s="12" t="s">
        <v>1581</v>
      </c>
      <c r="E630" s="12" t="s">
        <v>1941</v>
      </c>
      <c r="F630" s="11">
        <v>6</v>
      </c>
      <c r="G630" t="str">
        <f t="shared" si="38"/>
        <v>埼玉県　</v>
      </c>
      <c r="H630" s="1">
        <f>VLOOKUP(M630,評価協作成!$D$3:$F$838,2,FALSE)</f>
        <v>3.4</v>
      </c>
      <c r="I630" s="1">
        <f>VLOOKUP(M630,評価協作成!$D$3:$F$838,3,FALSE)</f>
        <v>-1.2</v>
      </c>
      <c r="M630" s="1" t="str">
        <f t="shared" si="39"/>
        <v>埼玉県　さいたま</v>
      </c>
      <c r="O630" s="1">
        <f t="shared" si="36"/>
        <v>0</v>
      </c>
      <c r="P630" s="1">
        <f t="shared" si="37"/>
        <v>0</v>
      </c>
      <c r="Q630">
        <f>IF(VLOOKUP($B630,'20230120'!$A$3:$G$838,6,FALSE)="","",VLOOKUP($B630,'20230120'!$A$3:$G$838,6,FALSE))</f>
        <v>3.4</v>
      </c>
      <c r="R630">
        <f>IF(VLOOKUP($B630,'20230120'!$A$3:$G$838,7,FALSE)="","",VLOOKUP($B630,'20230120'!$A$3:$G$838,7,FALSE))</f>
        <v>-1.2</v>
      </c>
    </row>
    <row r="631" spans="1:18">
      <c r="A631" s="10">
        <v>625</v>
      </c>
      <c r="B631" s="11">
        <v>708</v>
      </c>
      <c r="C631" t="s">
        <v>1268</v>
      </c>
      <c r="D631" s="12" t="s">
        <v>1269</v>
      </c>
      <c r="E631" s="12" t="s">
        <v>2272</v>
      </c>
      <c r="F631" s="11">
        <v>6</v>
      </c>
      <c r="G631" t="str">
        <f t="shared" si="38"/>
        <v>山口県　</v>
      </c>
      <c r="H631" s="1">
        <f>VLOOKUP(M631,評価協作成!$D$3:$F$838,2,FALSE)</f>
        <v>5.5</v>
      </c>
      <c r="I631" s="1">
        <f>VLOOKUP(M631,評価協作成!$D$3:$F$838,3,FALSE)</f>
        <v>2.1</v>
      </c>
      <c r="M631" s="1" t="str">
        <f t="shared" si="39"/>
        <v>山口県　油谷</v>
      </c>
      <c r="O631" s="1">
        <f t="shared" si="36"/>
        <v>0</v>
      </c>
      <c r="P631" s="1">
        <f t="shared" si="37"/>
        <v>0</v>
      </c>
      <c r="Q631">
        <f>IF(VLOOKUP($B631,'20230120'!$A$3:$G$838,6,FALSE)="","",VLOOKUP($B631,'20230120'!$A$3:$G$838,6,FALSE))</f>
        <v>5.5</v>
      </c>
      <c r="R631">
        <f>IF(VLOOKUP($B631,'20230120'!$A$3:$G$838,7,FALSE)="","",VLOOKUP($B631,'20230120'!$A$3:$G$838,7,FALSE))</f>
        <v>2.1</v>
      </c>
    </row>
    <row r="632" spans="1:18">
      <c r="A632" s="10">
        <v>626</v>
      </c>
      <c r="B632" s="11">
        <v>716</v>
      </c>
      <c r="C632" t="s">
        <v>1280</v>
      </c>
      <c r="D632" s="12" t="s">
        <v>1281</v>
      </c>
      <c r="E632" s="12" t="s">
        <v>2279</v>
      </c>
      <c r="F632" s="11">
        <v>6</v>
      </c>
      <c r="G632" t="str">
        <f t="shared" si="38"/>
        <v>山口県　</v>
      </c>
      <c r="H632" s="1">
        <f>VLOOKUP(M632,評価協作成!$D$3:$F$838,2,FALSE)</f>
        <v>4.3</v>
      </c>
      <c r="I632" s="1">
        <f>VLOOKUP(M632,評価協作成!$D$3:$F$838,3,FALSE)</f>
        <v>0.6</v>
      </c>
      <c r="M632" s="1" t="str">
        <f t="shared" si="39"/>
        <v>山口県　下松</v>
      </c>
      <c r="O632" s="1">
        <f t="shared" si="36"/>
        <v>0</v>
      </c>
      <c r="P632" s="1">
        <f t="shared" si="37"/>
        <v>0</v>
      </c>
      <c r="Q632">
        <f>IF(VLOOKUP($B632,'20230120'!$A$3:$G$838,6,FALSE)="","",VLOOKUP($B632,'20230120'!$A$3:$G$838,6,FALSE))</f>
        <v>4.3</v>
      </c>
      <c r="R632">
        <f>IF(VLOOKUP($B632,'20230120'!$A$3:$G$838,7,FALSE)="","",VLOOKUP($B632,'20230120'!$A$3:$G$838,7,FALSE))</f>
        <v>0.6</v>
      </c>
    </row>
    <row r="633" spans="1:18">
      <c r="A633" s="10">
        <v>627</v>
      </c>
      <c r="B633" s="11">
        <v>563</v>
      </c>
      <c r="C633" t="s">
        <v>1019</v>
      </c>
      <c r="D633" s="12" t="s">
        <v>1020</v>
      </c>
      <c r="E633" s="12" t="s">
        <v>2133</v>
      </c>
      <c r="F633" s="11">
        <v>6</v>
      </c>
      <c r="G633" t="str">
        <f t="shared" si="38"/>
        <v>大阪府　</v>
      </c>
      <c r="H633" s="1">
        <f>VLOOKUP(M633,評価協作成!$D$3:$F$838,2,FALSE)</f>
        <v>5</v>
      </c>
      <c r="I633" s="1">
        <f>VLOOKUP(M633,評価協作成!$D$3:$F$838,3,FALSE)</f>
        <v>1.6</v>
      </c>
      <c r="M633" s="1" t="str">
        <f t="shared" si="39"/>
        <v>大阪府　枚方</v>
      </c>
      <c r="O633" s="1">
        <f t="shared" si="36"/>
        <v>0</v>
      </c>
      <c r="P633" s="1">
        <f t="shared" si="37"/>
        <v>0</v>
      </c>
      <c r="Q633">
        <f>IF(VLOOKUP($B633,'20230120'!$A$3:$G$838,6,FALSE)="","",VLOOKUP($B633,'20230120'!$A$3:$G$838,6,FALSE))</f>
        <v>5</v>
      </c>
      <c r="R633">
        <f>IF(VLOOKUP($B633,'20230120'!$A$3:$G$838,7,FALSE)="","",VLOOKUP($B633,'20230120'!$A$3:$G$838,7,FALSE))</f>
        <v>1.6</v>
      </c>
    </row>
    <row r="634" spans="1:18">
      <c r="A634" s="10">
        <v>628</v>
      </c>
      <c r="B634" s="11">
        <v>371</v>
      </c>
      <c r="C634" t="s">
        <v>698</v>
      </c>
      <c r="D634" s="12" t="s">
        <v>699</v>
      </c>
      <c r="E634" s="12" t="s">
        <v>1956</v>
      </c>
      <c r="F634" s="11">
        <v>6</v>
      </c>
      <c r="G634" t="str">
        <f t="shared" si="38"/>
        <v>千葉県　</v>
      </c>
      <c r="H634" s="1">
        <f>VLOOKUP(M634,評価協作成!$D$3:$F$838,2,FALSE)</f>
        <v>4.0999999999999996</v>
      </c>
      <c r="I634" s="1">
        <f>VLOOKUP(M634,評価協作成!$D$3:$F$838,3,FALSE)</f>
        <v>-0.2</v>
      </c>
      <c r="M634" s="1" t="str">
        <f t="shared" si="39"/>
        <v>千葉県　我孫子</v>
      </c>
      <c r="O634" s="1">
        <f t="shared" si="36"/>
        <v>0</v>
      </c>
      <c r="P634" s="1">
        <f t="shared" si="37"/>
        <v>0</v>
      </c>
      <c r="Q634">
        <f>IF(VLOOKUP($B634,'20230120'!$A$3:$G$838,6,FALSE)="","",VLOOKUP($B634,'20230120'!$A$3:$G$838,6,FALSE))</f>
        <v>4.0999999999999996</v>
      </c>
      <c r="R634">
        <f>IF(VLOOKUP($B634,'20230120'!$A$3:$G$838,7,FALSE)="","",VLOOKUP($B634,'20230120'!$A$3:$G$838,7,FALSE))</f>
        <v>-0.2</v>
      </c>
    </row>
    <row r="635" spans="1:18">
      <c r="A635" s="10">
        <v>629</v>
      </c>
      <c r="B635" s="11">
        <v>762</v>
      </c>
      <c r="C635" t="s">
        <v>1359</v>
      </c>
      <c r="D635" s="12" t="s">
        <v>1360</v>
      </c>
      <c r="E635" s="12" t="s">
        <v>2322</v>
      </c>
      <c r="F635" s="11">
        <v>6</v>
      </c>
      <c r="G635" t="str">
        <f t="shared" si="38"/>
        <v>佐賀県　</v>
      </c>
      <c r="H635" s="1">
        <f>VLOOKUP(M635,評価協作成!$D$3:$F$838,2,FALSE)</f>
        <v>5.2</v>
      </c>
      <c r="I635" s="1">
        <f>VLOOKUP(M635,評価協作成!$D$3:$F$838,3,FALSE)</f>
        <v>1.1000000000000001</v>
      </c>
      <c r="M635" s="1" t="str">
        <f t="shared" si="39"/>
        <v>佐賀県　伊万里</v>
      </c>
      <c r="O635" s="1">
        <f t="shared" si="36"/>
        <v>0</v>
      </c>
      <c r="P635" s="1">
        <f t="shared" si="37"/>
        <v>0</v>
      </c>
      <c r="Q635">
        <f>IF(VLOOKUP($B635,'20230120'!$A$3:$G$838,6,FALSE)="","",VLOOKUP($B635,'20230120'!$A$3:$G$838,6,FALSE))</f>
        <v>5.2</v>
      </c>
      <c r="R635">
        <f>IF(VLOOKUP($B635,'20230120'!$A$3:$G$838,7,FALSE)="","",VLOOKUP($B635,'20230120'!$A$3:$G$838,7,FALSE))</f>
        <v>1.1000000000000001</v>
      </c>
    </row>
    <row r="636" spans="1:18">
      <c r="A636" s="10">
        <v>630</v>
      </c>
      <c r="B636" s="11">
        <v>724</v>
      </c>
      <c r="C636" t="s">
        <v>1294</v>
      </c>
      <c r="D636" s="12" t="s">
        <v>1295</v>
      </c>
      <c r="E636" s="12" t="s">
        <v>2287</v>
      </c>
      <c r="F636" s="11">
        <v>6</v>
      </c>
      <c r="G636" t="str">
        <f t="shared" si="38"/>
        <v>福岡県　</v>
      </c>
      <c r="H636" s="1">
        <f>VLOOKUP(M636,評価協作成!$D$3:$F$838,2,FALSE)</f>
        <v>4.5</v>
      </c>
      <c r="I636" s="1">
        <f>VLOOKUP(M636,評価協作成!$D$3:$F$838,3,FALSE)</f>
        <v>0.9</v>
      </c>
      <c r="M636" s="1" t="str">
        <f t="shared" si="39"/>
        <v>福岡県　飯塚</v>
      </c>
      <c r="O636" s="1">
        <f t="shared" si="36"/>
        <v>0</v>
      </c>
      <c r="P636" s="1">
        <f t="shared" si="37"/>
        <v>0</v>
      </c>
      <c r="Q636">
        <f>IF(VLOOKUP($B636,'20230120'!$A$3:$G$838,6,FALSE)="","",VLOOKUP($B636,'20230120'!$A$3:$G$838,6,FALSE))</f>
        <v>4.5</v>
      </c>
      <c r="R636">
        <f>IF(VLOOKUP($B636,'20230120'!$A$3:$G$838,7,FALSE)="","",VLOOKUP($B636,'20230120'!$A$3:$G$838,7,FALSE))</f>
        <v>0.9</v>
      </c>
    </row>
    <row r="637" spans="1:18">
      <c r="A637" s="10">
        <v>631</v>
      </c>
      <c r="B637" s="11">
        <v>321</v>
      </c>
      <c r="C637" s="58" t="s">
        <v>3278</v>
      </c>
      <c r="D637" s="12" t="s">
        <v>614</v>
      </c>
      <c r="E637" s="12" t="s">
        <v>3273</v>
      </c>
      <c r="F637" s="11">
        <v>6</v>
      </c>
      <c r="G637" t="str">
        <f t="shared" si="38"/>
        <v>茨城県　</v>
      </c>
      <c r="H637" s="1">
        <f>VLOOKUP(M637,評価協作成!$D$3:$F$838,2,FALSE)</f>
        <v>4.7</v>
      </c>
      <c r="I637" s="1">
        <f>VLOOKUP(M637,評価協作成!$D$3:$F$838,3,FALSE)</f>
        <v>0.7</v>
      </c>
      <c r="M637" s="1" t="str">
        <f>G637&amp;"鹿嶋"</f>
        <v>茨城県　鹿嶋</v>
      </c>
      <c r="N637" s="1" t="s">
        <v>3280</v>
      </c>
      <c r="O637" s="1">
        <f t="shared" si="36"/>
        <v>0</v>
      </c>
      <c r="P637" s="1">
        <f t="shared" si="37"/>
        <v>0</v>
      </c>
      <c r="Q637">
        <f>IF(VLOOKUP($B637,'20230120'!$A$3:$G$838,6,FALSE)="","",VLOOKUP($B637,'20230120'!$A$3:$G$838,6,FALSE))</f>
        <v>4.7</v>
      </c>
      <c r="R637">
        <f>IF(VLOOKUP($B637,'20230120'!$A$3:$G$838,7,FALSE)="","",VLOOKUP($B637,'20230120'!$A$3:$G$838,7,FALSE))</f>
        <v>0.7</v>
      </c>
    </row>
    <row r="638" spans="1:18">
      <c r="A638" s="10">
        <v>632</v>
      </c>
      <c r="B638" s="11">
        <v>765</v>
      </c>
      <c r="C638" t="s">
        <v>489</v>
      </c>
      <c r="D638" s="12" t="s">
        <v>490</v>
      </c>
      <c r="E638" s="12" t="s">
        <v>2325</v>
      </c>
      <c r="F638" s="11">
        <v>6</v>
      </c>
      <c r="G638" t="str">
        <f t="shared" si="38"/>
        <v>佐賀県　</v>
      </c>
      <c r="H638" s="1">
        <f>VLOOKUP(M638,評価協作成!$D$3:$F$838,2,FALSE)</f>
        <v>4.5</v>
      </c>
      <c r="I638" s="1">
        <f>VLOOKUP(M638,評価協作成!$D$3:$F$838,3,FALSE)</f>
        <v>0.3</v>
      </c>
      <c r="M638" s="1" t="str">
        <f t="shared" si="39"/>
        <v>佐賀県　白石</v>
      </c>
      <c r="O638" s="1">
        <f t="shared" si="36"/>
        <v>0</v>
      </c>
      <c r="P638" s="1">
        <f t="shared" si="37"/>
        <v>0</v>
      </c>
      <c r="Q638">
        <f>IF(VLOOKUP($B638,'20230120'!$A$3:$G$838,6,FALSE)="","",VLOOKUP($B638,'20230120'!$A$3:$G$838,6,FALSE))</f>
        <v>4.5</v>
      </c>
      <c r="R638">
        <f>IF(VLOOKUP($B638,'20230120'!$A$3:$G$838,7,FALSE)="","",VLOOKUP($B638,'20230120'!$A$3:$G$838,7,FALSE))</f>
        <v>0.3</v>
      </c>
    </row>
    <row r="639" spans="1:18">
      <c r="A639" s="10">
        <v>633</v>
      </c>
      <c r="B639" s="11">
        <v>761</v>
      </c>
      <c r="C639" t="s">
        <v>1525</v>
      </c>
      <c r="D639" s="12" t="s">
        <v>1631</v>
      </c>
      <c r="E639" s="12" t="s">
        <v>2321</v>
      </c>
      <c r="F639" s="11">
        <v>6</v>
      </c>
      <c r="G639" t="str">
        <f t="shared" si="38"/>
        <v>佐賀県　</v>
      </c>
      <c r="H639" s="1">
        <f>VLOOKUP(M639,評価協作成!$D$3:$F$838,2,FALSE)</f>
        <v>5</v>
      </c>
      <c r="I639" s="1">
        <f>VLOOKUP(M639,評価協作成!$D$3:$F$838,3,FALSE)</f>
        <v>1.9</v>
      </c>
      <c r="M639" s="1" t="str">
        <f>G639&amp;"枝去木"</f>
        <v>佐賀県　枝去木</v>
      </c>
      <c r="N639" s="1" t="s">
        <v>3316</v>
      </c>
      <c r="O639" s="1">
        <f t="shared" si="36"/>
        <v>-9.9999999999999645E-2</v>
      </c>
      <c r="P639" s="1">
        <f t="shared" si="37"/>
        <v>0</v>
      </c>
      <c r="Q639">
        <f>IF(VLOOKUP($B639,'20230120'!$A$3:$G$838,6,FALSE)="","",VLOOKUP($B639,'20230120'!$A$3:$G$838,6,FALSE))</f>
        <v>4.9000000000000004</v>
      </c>
      <c r="R639">
        <f>IF(VLOOKUP($B639,'20230120'!$A$3:$G$838,7,FALSE)="","",VLOOKUP($B639,'20230120'!$A$3:$G$838,7,FALSE))</f>
        <v>1.9</v>
      </c>
    </row>
    <row r="640" spans="1:18">
      <c r="A640" s="10">
        <v>634</v>
      </c>
      <c r="B640" s="11">
        <v>450</v>
      </c>
      <c r="C640" t="s">
        <v>830</v>
      </c>
      <c r="D640" s="12" t="s">
        <v>831</v>
      </c>
      <c r="E640" s="12" t="s">
        <v>2031</v>
      </c>
      <c r="F640" s="11">
        <v>6</v>
      </c>
      <c r="G640" t="str">
        <f t="shared" si="38"/>
        <v>愛知県　</v>
      </c>
      <c r="H640" s="1">
        <f>VLOOKUP(M640,評価協作成!$D$3:$F$838,2,FALSE)</f>
        <v>4.2</v>
      </c>
      <c r="I640" s="1">
        <f>VLOOKUP(M640,評価協作成!$D$3:$F$838,3,FALSE)</f>
        <v>-0.2</v>
      </c>
      <c r="M640" s="1" t="str">
        <f t="shared" si="39"/>
        <v>愛知県　岡崎</v>
      </c>
      <c r="O640" s="1">
        <f t="shared" si="36"/>
        <v>0</v>
      </c>
      <c r="P640" s="1">
        <f t="shared" si="37"/>
        <v>0</v>
      </c>
      <c r="Q640">
        <f>IF(VLOOKUP($B640,'20230120'!$A$3:$G$838,6,FALSE)="","",VLOOKUP($B640,'20230120'!$A$3:$G$838,6,FALSE))</f>
        <v>4.2</v>
      </c>
      <c r="R640">
        <f>IF(VLOOKUP($B640,'20230120'!$A$3:$G$838,7,FALSE)="","",VLOOKUP($B640,'20230120'!$A$3:$G$838,7,FALSE))</f>
        <v>-0.2</v>
      </c>
    </row>
    <row r="641" spans="1:18">
      <c r="A641" s="10">
        <v>635</v>
      </c>
      <c r="B641" s="11">
        <v>348</v>
      </c>
      <c r="C641" t="s">
        <v>660</v>
      </c>
      <c r="D641" s="12" t="s">
        <v>661</v>
      </c>
      <c r="E641" s="12" t="s">
        <v>1934</v>
      </c>
      <c r="F641" s="11">
        <v>6</v>
      </c>
      <c r="G641" t="str">
        <f t="shared" si="38"/>
        <v>群馬県　</v>
      </c>
      <c r="H641" s="1">
        <f>VLOOKUP(M641,評価協作成!$D$3:$F$838,2,FALSE)</f>
        <v>3.6</v>
      </c>
      <c r="I641" s="1">
        <f>VLOOKUP(M641,評価協作成!$D$3:$F$838,3,FALSE)</f>
        <v>-0.8</v>
      </c>
      <c r="M641" s="1" t="str">
        <f t="shared" si="39"/>
        <v>群馬県　館林</v>
      </c>
      <c r="O641" s="1">
        <f t="shared" si="36"/>
        <v>0</v>
      </c>
      <c r="P641" s="1">
        <f t="shared" si="37"/>
        <v>0</v>
      </c>
      <c r="Q641">
        <f>IF(VLOOKUP($B641,'20230120'!$A$3:$G$838,6,FALSE)="","",VLOOKUP($B641,'20230120'!$A$3:$G$838,6,FALSE))</f>
        <v>3.6</v>
      </c>
      <c r="R641">
        <f>IF(VLOOKUP($B641,'20230120'!$A$3:$G$838,7,FALSE)="","",VLOOKUP($B641,'20230120'!$A$3:$G$838,7,FALSE))</f>
        <v>-0.8</v>
      </c>
    </row>
    <row r="642" spans="1:18">
      <c r="A642" s="10">
        <v>636</v>
      </c>
      <c r="B642" s="11">
        <v>476</v>
      </c>
      <c r="C642" t="s">
        <v>877</v>
      </c>
      <c r="D642" s="12" t="s">
        <v>878</v>
      </c>
      <c r="E642" s="12" t="s">
        <v>2055</v>
      </c>
      <c r="F642" s="11">
        <v>6</v>
      </c>
      <c r="G642" t="str">
        <f t="shared" si="38"/>
        <v>岐阜県　</v>
      </c>
      <c r="H642" s="1">
        <f>VLOOKUP(M642,評価協作成!$D$3:$F$838,2,FALSE)</f>
        <v>4</v>
      </c>
      <c r="I642" s="1">
        <f>VLOOKUP(M642,評価協作成!$D$3:$F$838,3,FALSE)</f>
        <v>0.6</v>
      </c>
      <c r="M642" s="1" t="str">
        <f t="shared" si="39"/>
        <v>岐阜県　大垣</v>
      </c>
      <c r="O642" s="1">
        <f t="shared" si="36"/>
        <v>0</v>
      </c>
      <c r="P642" s="1">
        <f t="shared" si="37"/>
        <v>0</v>
      </c>
      <c r="Q642">
        <f>IF(VLOOKUP($B642,'20230120'!$A$3:$G$838,6,FALSE)="","",VLOOKUP($B642,'20230120'!$A$3:$G$838,6,FALSE))</f>
        <v>4</v>
      </c>
      <c r="R642">
        <f>IF(VLOOKUP($B642,'20230120'!$A$3:$G$838,7,FALSE)="","",VLOOKUP($B642,'20230120'!$A$3:$G$838,7,FALSE))</f>
        <v>0.6</v>
      </c>
    </row>
    <row r="643" spans="1:18">
      <c r="A643" s="10">
        <v>637</v>
      </c>
      <c r="B643" s="11">
        <v>351</v>
      </c>
      <c r="C643" t="s">
        <v>664</v>
      </c>
      <c r="D643" s="12" t="s">
        <v>665</v>
      </c>
      <c r="E643" s="12" t="s">
        <v>1937</v>
      </c>
      <c r="F643" s="11">
        <v>6</v>
      </c>
      <c r="G643" t="str">
        <f t="shared" si="38"/>
        <v>埼玉県　</v>
      </c>
      <c r="H643" s="1">
        <f>VLOOKUP(M643,評価協作成!$D$3:$F$838,2,FALSE)</f>
        <v>3.9</v>
      </c>
      <c r="I643" s="1">
        <f>VLOOKUP(M643,評価協作成!$D$3:$F$838,3,FALSE)</f>
        <v>-0.5</v>
      </c>
      <c r="M643" s="1" t="str">
        <f t="shared" si="39"/>
        <v>埼玉県　熊谷</v>
      </c>
      <c r="O643" s="1">
        <f t="shared" si="36"/>
        <v>0</v>
      </c>
      <c r="P643" s="1">
        <f t="shared" si="37"/>
        <v>0</v>
      </c>
      <c r="Q643">
        <f>IF(VLOOKUP($B643,'20230120'!$A$3:$G$838,6,FALSE)="","",VLOOKUP($B643,'20230120'!$A$3:$G$838,6,FALSE))</f>
        <v>3.9</v>
      </c>
      <c r="R643">
        <f>IF(VLOOKUP($B643,'20230120'!$A$3:$G$838,7,FALSE)="","",VLOOKUP($B643,'20230120'!$A$3:$G$838,7,FALSE))</f>
        <v>-0.5</v>
      </c>
    </row>
    <row r="644" spans="1:18">
      <c r="A644" s="10">
        <v>638</v>
      </c>
      <c r="B644" s="11">
        <v>568</v>
      </c>
      <c r="C644" t="s">
        <v>1027</v>
      </c>
      <c r="D644" s="12" t="s">
        <v>1028</v>
      </c>
      <c r="E644" s="12" t="s">
        <v>2137</v>
      </c>
      <c r="F644" s="11">
        <v>6</v>
      </c>
      <c r="G644" t="str">
        <f t="shared" si="38"/>
        <v>大阪府　</v>
      </c>
      <c r="H644" s="1">
        <f>VLOOKUP(M644,評価協作成!$D$3:$F$838,2,FALSE)</f>
        <v>5.2</v>
      </c>
      <c r="I644" s="1">
        <f>VLOOKUP(M644,評価協作成!$D$3:$F$838,3,FALSE)</f>
        <v>2</v>
      </c>
      <c r="M644" s="1" t="str">
        <f t="shared" si="39"/>
        <v>大阪府　熊取</v>
      </c>
      <c r="O644" s="1">
        <f t="shared" si="36"/>
        <v>0</v>
      </c>
      <c r="P644" s="1">
        <f t="shared" si="37"/>
        <v>0</v>
      </c>
      <c r="Q644">
        <f>IF(VLOOKUP($B644,'20230120'!$A$3:$G$838,6,FALSE)="","",VLOOKUP($B644,'20230120'!$A$3:$G$838,6,FALSE))</f>
        <v>5.2</v>
      </c>
      <c r="R644">
        <f>IF(VLOOKUP($B644,'20230120'!$A$3:$G$838,7,FALSE)="","",VLOOKUP($B644,'20230120'!$A$3:$G$838,7,FALSE))</f>
        <v>2</v>
      </c>
    </row>
    <row r="645" spans="1:18">
      <c r="A645" s="10">
        <v>639</v>
      </c>
      <c r="B645" s="11">
        <v>715</v>
      </c>
      <c r="C645" t="s">
        <v>1278</v>
      </c>
      <c r="D645" s="12" t="s">
        <v>1279</v>
      </c>
      <c r="E645" s="12" t="s">
        <v>2278</v>
      </c>
      <c r="F645" s="11">
        <v>6</v>
      </c>
      <c r="G645" t="str">
        <f t="shared" si="38"/>
        <v>山口県　</v>
      </c>
      <c r="H645" s="1">
        <f>VLOOKUP(M645,評価協作成!$D$3:$F$838,2,FALSE)</f>
        <v>4.8</v>
      </c>
      <c r="I645" s="1">
        <f>VLOOKUP(M645,評価協作成!$D$3:$F$838,3,FALSE)</f>
        <v>0.5</v>
      </c>
      <c r="M645" s="1" t="str">
        <f t="shared" si="39"/>
        <v>山口県　防府</v>
      </c>
      <c r="O645" s="1">
        <f t="shared" si="36"/>
        <v>0</v>
      </c>
      <c r="P645" s="1">
        <f t="shared" si="37"/>
        <v>0</v>
      </c>
      <c r="Q645">
        <f>IF(VLOOKUP($B645,'20230120'!$A$3:$G$838,6,FALSE)="","",VLOOKUP($B645,'20230120'!$A$3:$G$838,6,FALSE))</f>
        <v>4.8</v>
      </c>
      <c r="R645">
        <f>IF(VLOOKUP($B645,'20230120'!$A$3:$G$838,7,FALSE)="","",VLOOKUP($B645,'20230120'!$A$3:$G$838,7,FALSE))</f>
        <v>0.5</v>
      </c>
    </row>
    <row r="646" spans="1:18">
      <c r="A646" s="10">
        <v>640</v>
      </c>
      <c r="B646" s="11">
        <v>729</v>
      </c>
      <c r="C646" t="s">
        <v>1521</v>
      </c>
      <c r="D646" s="12" t="s">
        <v>1627</v>
      </c>
      <c r="E646" s="12" t="s">
        <v>2292</v>
      </c>
      <c r="F646" s="11">
        <v>6</v>
      </c>
      <c r="G646" t="str">
        <f t="shared" si="38"/>
        <v>福岡県　</v>
      </c>
      <c r="H646" s="1">
        <f>VLOOKUP(M646,評価協作成!$D$3:$F$838,2,FALSE)</f>
        <v>5</v>
      </c>
      <c r="I646" s="1">
        <f>VLOOKUP(M646,評価協作成!$D$3:$F$838,3,FALSE)</f>
        <v>0.9</v>
      </c>
      <c r="M646" s="1" t="str">
        <f>G646&amp;"甘木"</f>
        <v>福岡県　甘木</v>
      </c>
      <c r="N646" s="1" t="s">
        <v>3318</v>
      </c>
      <c r="O646" s="1">
        <f t="shared" si="36"/>
        <v>0</v>
      </c>
      <c r="P646" s="1">
        <f t="shared" si="37"/>
        <v>0</v>
      </c>
      <c r="Q646">
        <f>IF(VLOOKUP($B646,'20230120'!$A$3:$G$838,6,FALSE)="","",VLOOKUP($B646,'20230120'!$A$3:$G$838,6,FALSE))</f>
        <v>5</v>
      </c>
      <c r="R646">
        <f>IF(VLOOKUP($B646,'20230120'!$A$3:$G$838,7,FALSE)="","",VLOOKUP($B646,'20230120'!$A$3:$G$838,7,FALSE))</f>
        <v>0.9</v>
      </c>
    </row>
    <row r="647" spans="1:18">
      <c r="A647" s="10">
        <v>641</v>
      </c>
      <c r="B647" s="11">
        <v>637</v>
      </c>
      <c r="C647" t="s">
        <v>1512</v>
      </c>
      <c r="D647" s="12" t="s">
        <v>1618</v>
      </c>
      <c r="E647" s="12" t="s">
        <v>2203</v>
      </c>
      <c r="F647" s="11">
        <v>6</v>
      </c>
      <c r="G647" t="str">
        <f t="shared" si="38"/>
        <v>広島県　</v>
      </c>
      <c r="H647" s="1">
        <f>VLOOKUP(M647,評価協作成!$D$3:$F$838,2,FALSE)</f>
        <v>5.2</v>
      </c>
      <c r="I647" s="1">
        <f>VLOOKUP(M647,評価協作成!$D$3:$F$838,3,FALSE)</f>
        <v>1.6</v>
      </c>
      <c r="M647" s="1" t="str">
        <f>G647&amp;"久比"</f>
        <v>広島県　久比</v>
      </c>
      <c r="N647" s="1" t="s">
        <v>3320</v>
      </c>
      <c r="O647" s="1">
        <f t="shared" ref="O647:O710" si="40">Q647-H647</f>
        <v>0</v>
      </c>
      <c r="P647" s="1">
        <f t="shared" ref="P647:P710" si="41">R647-I647</f>
        <v>0</v>
      </c>
      <c r="Q647">
        <f>IF(VLOOKUP($B647,'20230120'!$A$3:$G$838,6,FALSE)="","",VLOOKUP($B647,'20230120'!$A$3:$G$838,6,FALSE))</f>
        <v>5.2</v>
      </c>
      <c r="R647">
        <f>IF(VLOOKUP($B647,'20230120'!$A$3:$G$838,7,FALSE)="","",VLOOKUP($B647,'20230120'!$A$3:$G$838,7,FALSE))</f>
        <v>1.6</v>
      </c>
    </row>
    <row r="648" spans="1:18">
      <c r="A648" s="10">
        <v>642</v>
      </c>
      <c r="B648" s="11">
        <v>484</v>
      </c>
      <c r="C648" t="s">
        <v>893</v>
      </c>
      <c r="D648" s="12" t="s">
        <v>894</v>
      </c>
      <c r="E648" s="12" t="s">
        <v>2063</v>
      </c>
      <c r="F648" s="11">
        <v>6</v>
      </c>
      <c r="G648" t="str">
        <f t="shared" ref="G648:G711" si="42">LEFT(E648,4)</f>
        <v>三重県　</v>
      </c>
      <c r="H648" s="1">
        <f>VLOOKUP(M648,評価協作成!$D$3:$F$838,2,FALSE)</f>
        <v>4.5999999999999996</v>
      </c>
      <c r="I648" s="1">
        <f>VLOOKUP(M648,評価協作成!$D$3:$F$838,3,FALSE)</f>
        <v>0.7</v>
      </c>
      <c r="M648" s="1" t="str">
        <f t="shared" ref="M648:M711" si="43">G648&amp;C648</f>
        <v>三重県　小俣</v>
      </c>
      <c r="O648" s="1">
        <f t="shared" si="40"/>
        <v>0</v>
      </c>
      <c r="P648" s="1">
        <f t="shared" si="41"/>
        <v>0</v>
      </c>
      <c r="Q648">
        <f>IF(VLOOKUP($B648,'20230120'!$A$3:$G$838,6,FALSE)="","",VLOOKUP($B648,'20230120'!$A$3:$G$838,6,FALSE))</f>
        <v>4.5999999999999996</v>
      </c>
      <c r="R648">
        <f>IF(VLOOKUP($B648,'20230120'!$A$3:$G$838,7,FALSE)="","",VLOOKUP($B648,'20230120'!$A$3:$G$838,7,FALSE))</f>
        <v>0.7</v>
      </c>
    </row>
    <row r="649" spans="1:18">
      <c r="A649" s="10">
        <v>643</v>
      </c>
      <c r="B649" s="11">
        <v>377</v>
      </c>
      <c r="C649" t="s">
        <v>708</v>
      </c>
      <c r="D649" s="12" t="s">
        <v>709</v>
      </c>
      <c r="E649" s="12" t="s">
        <v>1962</v>
      </c>
      <c r="F649" s="11">
        <v>6</v>
      </c>
      <c r="G649" t="str">
        <f t="shared" si="42"/>
        <v>千葉県　</v>
      </c>
      <c r="H649" s="1">
        <f>VLOOKUP(M649,評価協作成!$D$3:$F$838,2,FALSE)</f>
        <v>4.3</v>
      </c>
      <c r="I649" s="1">
        <f>VLOOKUP(M649,評価協作成!$D$3:$F$838,3,FALSE)</f>
        <v>-0.2</v>
      </c>
      <c r="M649" s="1" t="str">
        <f t="shared" si="43"/>
        <v>千葉県　茂原</v>
      </c>
      <c r="O649" s="1">
        <f t="shared" si="40"/>
        <v>0</v>
      </c>
      <c r="P649" s="1">
        <f t="shared" si="41"/>
        <v>0</v>
      </c>
      <c r="Q649">
        <f>IF(VLOOKUP($B649,'20230120'!$A$3:$G$838,6,FALSE)="","",VLOOKUP($B649,'20230120'!$A$3:$G$838,6,FALSE))</f>
        <v>4.3</v>
      </c>
      <c r="R649">
        <f>IF(VLOOKUP($B649,'20230120'!$A$3:$G$838,7,FALSE)="","",VLOOKUP($B649,'20230120'!$A$3:$G$838,7,FALSE))</f>
        <v>-0.2</v>
      </c>
    </row>
    <row r="650" spans="1:18">
      <c r="A650" s="10">
        <v>644</v>
      </c>
      <c r="B650" s="11">
        <v>789</v>
      </c>
      <c r="C650" t="s">
        <v>1409</v>
      </c>
      <c r="D650" s="12" t="s">
        <v>1410</v>
      </c>
      <c r="E650" s="12" t="s">
        <v>2348</v>
      </c>
      <c r="F650" s="11">
        <v>6</v>
      </c>
      <c r="G650" t="str">
        <f t="shared" si="42"/>
        <v>宮崎県　</v>
      </c>
      <c r="H650" s="1">
        <f>VLOOKUP(M650,評価協作成!$D$3:$F$838,2,FALSE)</f>
        <v>4.9000000000000004</v>
      </c>
      <c r="I650" s="1">
        <f>VLOOKUP(M650,評価協作成!$D$3:$F$838,3,FALSE)</f>
        <v>0.5</v>
      </c>
      <c r="M650" s="1" t="str">
        <f t="shared" si="43"/>
        <v>宮崎県　西米良</v>
      </c>
      <c r="O650" s="1">
        <f t="shared" si="40"/>
        <v>0</v>
      </c>
      <c r="P650" s="1">
        <f t="shared" si="41"/>
        <v>0</v>
      </c>
      <c r="Q650">
        <f>IF(VLOOKUP($B650,'20230120'!$A$3:$G$838,6,FALSE)="","",VLOOKUP($B650,'20230120'!$A$3:$G$838,6,FALSE))</f>
        <v>4.9000000000000004</v>
      </c>
      <c r="R650">
        <f>IF(VLOOKUP($B650,'20230120'!$A$3:$G$838,7,FALSE)="","",VLOOKUP($B650,'20230120'!$A$3:$G$838,7,FALSE))</f>
        <v>0.5</v>
      </c>
    </row>
    <row r="651" spans="1:18">
      <c r="A651" s="10">
        <v>645</v>
      </c>
      <c r="B651" s="11">
        <v>346</v>
      </c>
      <c r="C651" t="s">
        <v>656</v>
      </c>
      <c r="D651" s="12" t="s">
        <v>657</v>
      </c>
      <c r="E651" s="12" t="s">
        <v>1932</v>
      </c>
      <c r="F651" s="11">
        <v>6</v>
      </c>
      <c r="G651" t="str">
        <f t="shared" si="42"/>
        <v>群馬県　</v>
      </c>
      <c r="H651" s="1">
        <f>VLOOKUP(M651,評価協作成!$D$3:$F$838,2,FALSE)</f>
        <v>3.5</v>
      </c>
      <c r="I651" s="1">
        <f>VLOOKUP(M651,評価協作成!$D$3:$F$838,3,FALSE)</f>
        <v>-0.8</v>
      </c>
      <c r="M651" s="1" t="str">
        <f t="shared" si="43"/>
        <v>群馬県　伊勢崎</v>
      </c>
      <c r="O651" s="1">
        <f t="shared" si="40"/>
        <v>0</v>
      </c>
      <c r="P651" s="1">
        <f t="shared" si="41"/>
        <v>0</v>
      </c>
      <c r="Q651">
        <f>IF(VLOOKUP($B651,'20230120'!$A$3:$G$838,6,FALSE)="","",VLOOKUP($B651,'20230120'!$A$3:$G$838,6,FALSE))</f>
        <v>3.5</v>
      </c>
      <c r="R651">
        <f>IF(VLOOKUP($B651,'20230120'!$A$3:$G$838,7,FALSE)="","",VLOOKUP($B651,'20230120'!$A$3:$G$838,7,FALSE))</f>
        <v>-0.8</v>
      </c>
    </row>
    <row r="652" spans="1:18">
      <c r="A652" s="10">
        <v>646</v>
      </c>
      <c r="B652" s="11">
        <v>721</v>
      </c>
      <c r="C652" t="s">
        <v>1289</v>
      </c>
      <c r="D652" s="12" t="s">
        <v>1290</v>
      </c>
      <c r="E652" s="12" t="s">
        <v>2284</v>
      </c>
      <c r="F652" s="11">
        <v>6</v>
      </c>
      <c r="G652" t="str">
        <f t="shared" si="42"/>
        <v>福岡県　</v>
      </c>
      <c r="H652" s="1">
        <f>VLOOKUP(M652,評価協作成!$D$3:$F$838,2,FALSE)</f>
        <v>5.6</v>
      </c>
      <c r="I652" s="1">
        <f>VLOOKUP(M652,評価協作成!$D$3:$F$838,3,FALSE)</f>
        <v>2.1</v>
      </c>
      <c r="M652" s="1" t="str">
        <f t="shared" si="43"/>
        <v>福岡県　宗像</v>
      </c>
      <c r="O652" s="1">
        <f t="shared" si="40"/>
        <v>0</v>
      </c>
      <c r="P652" s="1">
        <f t="shared" si="41"/>
        <v>0</v>
      </c>
      <c r="Q652">
        <f>IF(VLOOKUP($B652,'20230120'!$A$3:$G$838,6,FALSE)="","",VLOOKUP($B652,'20230120'!$A$3:$G$838,6,FALSE))</f>
        <v>5.6</v>
      </c>
      <c r="R652">
        <f>IF(VLOOKUP($B652,'20230120'!$A$3:$G$838,7,FALSE)="","",VLOOKUP($B652,'20230120'!$A$3:$G$838,7,FALSE))</f>
        <v>2.1</v>
      </c>
    </row>
    <row r="653" spans="1:18">
      <c r="A653" s="10">
        <v>647</v>
      </c>
      <c r="B653" s="11">
        <v>679</v>
      </c>
      <c r="C653" t="s">
        <v>1516</v>
      </c>
      <c r="D653" s="12" t="s">
        <v>1622</v>
      </c>
      <c r="E653" s="12" t="s">
        <v>2245</v>
      </c>
      <c r="F653" s="11">
        <v>6</v>
      </c>
      <c r="G653" t="str">
        <f t="shared" si="42"/>
        <v>愛媛県　</v>
      </c>
      <c r="H653" s="1">
        <f>VLOOKUP(M653,評価協作成!$D$3:$F$838,2,FALSE)</f>
        <v>5.6</v>
      </c>
      <c r="I653" s="1">
        <f>VLOOKUP(M653,評価協作成!$D$3:$F$838,3,FALSE)</f>
        <v>2.1</v>
      </c>
      <c r="M653" s="1" t="str">
        <f>G653&amp;"丹原"</f>
        <v>愛媛県　丹原</v>
      </c>
      <c r="N653" s="1" t="s">
        <v>3324</v>
      </c>
      <c r="O653" s="1">
        <f t="shared" si="40"/>
        <v>0</v>
      </c>
      <c r="P653" s="1">
        <f t="shared" si="41"/>
        <v>0</v>
      </c>
      <c r="Q653">
        <f>IF(VLOOKUP($B653,'20230120'!$A$3:$G$838,6,FALSE)="","",VLOOKUP($B653,'20230120'!$A$3:$G$838,6,FALSE))</f>
        <v>5.6</v>
      </c>
      <c r="R653">
        <f>IF(VLOOKUP($B653,'20230120'!$A$3:$G$838,7,FALSE)="","",VLOOKUP($B653,'20230120'!$A$3:$G$838,7,FALSE))</f>
        <v>2.1</v>
      </c>
    </row>
    <row r="654" spans="1:18">
      <c r="A654" s="10">
        <v>648</v>
      </c>
      <c r="B654" s="11">
        <v>634</v>
      </c>
      <c r="C654" t="s">
        <v>1616</v>
      </c>
      <c r="D654" s="12" t="s">
        <v>1617</v>
      </c>
      <c r="E654" s="12" t="s">
        <v>2200</v>
      </c>
      <c r="F654" s="11">
        <v>6</v>
      </c>
      <c r="G654" t="str">
        <f t="shared" si="42"/>
        <v>広島県　</v>
      </c>
      <c r="H654" s="1">
        <f>VLOOKUP(M654,評価協作成!$D$3:$F$838,2,FALSE)</f>
        <v>5.6</v>
      </c>
      <c r="I654" s="1">
        <f>VLOOKUP(M654,評価協作成!$D$3:$F$838,3,FALSE)</f>
        <v>1.9</v>
      </c>
      <c r="M654" s="1" t="str">
        <f>G654&amp;"因島"</f>
        <v>広島県　因島</v>
      </c>
      <c r="N654" s="1" t="s">
        <v>3322</v>
      </c>
      <c r="O654" s="1">
        <f t="shared" si="40"/>
        <v>0</v>
      </c>
      <c r="P654" s="1">
        <f t="shared" si="41"/>
        <v>0</v>
      </c>
      <c r="Q654">
        <f>IF(VLOOKUP($B654,'20230120'!$A$3:$G$838,6,FALSE)="","",VLOOKUP($B654,'20230120'!$A$3:$G$838,6,FALSE))</f>
        <v>5.6</v>
      </c>
      <c r="R654">
        <f>IF(VLOOKUP($B654,'20230120'!$A$3:$G$838,7,FALSE)="","",VLOOKUP($B654,'20230120'!$A$3:$G$838,7,FALSE))</f>
        <v>1.9</v>
      </c>
    </row>
    <row r="655" spans="1:18">
      <c r="A655" s="10">
        <v>649</v>
      </c>
      <c r="B655" s="11">
        <v>372</v>
      </c>
      <c r="C655" t="s">
        <v>700</v>
      </c>
      <c r="D655" s="12" t="s">
        <v>701</v>
      </c>
      <c r="E655" s="12" t="s">
        <v>1957</v>
      </c>
      <c r="F655" s="11">
        <v>6</v>
      </c>
      <c r="G655" t="str">
        <f t="shared" si="42"/>
        <v>千葉県　</v>
      </c>
      <c r="H655" s="1">
        <f>VLOOKUP(M655,評価協作成!$D$3:$F$838,2,FALSE)</f>
        <v>4.7</v>
      </c>
      <c r="I655" s="1">
        <f>VLOOKUP(M655,評価協作成!$D$3:$F$838,3,FALSE)</f>
        <v>0.9</v>
      </c>
      <c r="M655" s="1" t="str">
        <f t="shared" si="43"/>
        <v>千葉県　船橋</v>
      </c>
      <c r="O655" s="1">
        <f t="shared" si="40"/>
        <v>0</v>
      </c>
      <c r="P655" s="1">
        <f t="shared" si="41"/>
        <v>0</v>
      </c>
      <c r="Q655">
        <f>IF(VLOOKUP($B655,'20230120'!$A$3:$G$838,6,FALSE)="","",VLOOKUP($B655,'20230120'!$A$3:$G$838,6,FALSE))</f>
        <v>4.7</v>
      </c>
      <c r="R655">
        <f>IF(VLOOKUP($B655,'20230120'!$A$3:$G$838,7,FALSE)="","",VLOOKUP($B655,'20230120'!$A$3:$G$838,7,FALSE))</f>
        <v>0.9</v>
      </c>
    </row>
    <row r="656" spans="1:18">
      <c r="A656" s="10">
        <v>650</v>
      </c>
      <c r="B656" s="11">
        <v>451</v>
      </c>
      <c r="C656" t="s">
        <v>1555</v>
      </c>
      <c r="D656" s="12" t="s">
        <v>1597</v>
      </c>
      <c r="E656" s="12" t="s">
        <v>2032</v>
      </c>
      <c r="F656" s="11">
        <v>6</v>
      </c>
      <c r="G656" t="str">
        <f t="shared" si="42"/>
        <v>愛知県　</v>
      </c>
      <c r="H656" s="1">
        <f>VLOOKUP(M656,評価協作成!$D$3:$F$838,2,FALSE)</f>
        <v>4.8</v>
      </c>
      <c r="I656" s="1">
        <f>VLOOKUP(M656,評価協作成!$D$3:$F$838,3,FALSE)</f>
        <v>0.2</v>
      </c>
      <c r="M656" s="1" t="str">
        <f t="shared" si="43"/>
        <v>愛知県　新城</v>
      </c>
      <c r="O656" s="1">
        <f t="shared" si="40"/>
        <v>0</v>
      </c>
      <c r="P656" s="1">
        <f t="shared" si="41"/>
        <v>0</v>
      </c>
      <c r="Q656">
        <f>IF(VLOOKUP($B656,'20230120'!$A$3:$G$838,6,FALSE)="","",VLOOKUP($B656,'20230120'!$A$3:$G$838,6,FALSE))</f>
        <v>4.8</v>
      </c>
      <c r="R656">
        <f>IF(VLOOKUP($B656,'20230120'!$A$3:$G$838,7,FALSE)="","",VLOOKUP($B656,'20230120'!$A$3:$G$838,7,FALSE))</f>
        <v>0.2</v>
      </c>
    </row>
    <row r="657" spans="1:18">
      <c r="A657" s="10">
        <v>651</v>
      </c>
      <c r="B657" s="11">
        <v>723</v>
      </c>
      <c r="C657" t="s">
        <v>1292</v>
      </c>
      <c r="D657" s="12" t="s">
        <v>1293</v>
      </c>
      <c r="E657" s="12" t="s">
        <v>2286</v>
      </c>
      <c r="F657" s="11">
        <v>6</v>
      </c>
      <c r="G657" t="str">
        <f t="shared" si="42"/>
        <v>福岡県　</v>
      </c>
      <c r="H657" s="1">
        <f>VLOOKUP(M657,評価協作成!$D$3:$F$838,2,FALSE)</f>
        <v>5.0999999999999996</v>
      </c>
      <c r="I657" s="1">
        <f>VLOOKUP(M657,評価協作成!$D$3:$F$838,3,FALSE)</f>
        <v>1.3</v>
      </c>
      <c r="M657" s="1" t="str">
        <f t="shared" si="43"/>
        <v>福岡県　行橋</v>
      </c>
      <c r="O657" s="1">
        <f t="shared" si="40"/>
        <v>0</v>
      </c>
      <c r="P657" s="1">
        <f t="shared" si="41"/>
        <v>0</v>
      </c>
      <c r="Q657">
        <f>IF(VLOOKUP($B657,'20230120'!$A$3:$G$838,6,FALSE)="","",VLOOKUP($B657,'20230120'!$A$3:$G$838,6,FALSE))</f>
        <v>5.0999999999999996</v>
      </c>
      <c r="R657">
        <f>IF(VLOOKUP($B657,'20230120'!$A$3:$G$838,7,FALSE)="","",VLOOKUP($B657,'20230120'!$A$3:$G$838,7,FALSE))</f>
        <v>1.3</v>
      </c>
    </row>
    <row r="658" spans="1:18">
      <c r="A658" s="10">
        <v>652</v>
      </c>
      <c r="B658" s="11">
        <v>775</v>
      </c>
      <c r="C658" t="s">
        <v>1381</v>
      </c>
      <c r="D658" s="12" t="s">
        <v>1382</v>
      </c>
      <c r="E658" s="12" t="s">
        <v>2335</v>
      </c>
      <c r="F658" s="11">
        <v>6</v>
      </c>
      <c r="G658" t="str">
        <f t="shared" si="42"/>
        <v>熊本県　</v>
      </c>
      <c r="H658" s="1">
        <f>VLOOKUP(M658,評価協作成!$D$3:$F$838,2,FALSE)</f>
        <v>5.3</v>
      </c>
      <c r="I658" s="1">
        <f>VLOOKUP(M658,評価協作成!$D$3:$F$838,3,FALSE)</f>
        <v>1.2</v>
      </c>
      <c r="M658" s="1" t="str">
        <f t="shared" si="43"/>
        <v>熊本県　甲佐</v>
      </c>
      <c r="O658" s="1">
        <f t="shared" si="40"/>
        <v>0</v>
      </c>
      <c r="P658" s="1">
        <f t="shared" si="41"/>
        <v>0</v>
      </c>
      <c r="Q658">
        <f>IF(VLOOKUP($B658,'20230120'!$A$3:$G$838,6,FALSE)="","",VLOOKUP($B658,'20230120'!$A$3:$G$838,6,FALSE))</f>
        <v>5.3</v>
      </c>
      <c r="R658">
        <f>IF(VLOOKUP($B658,'20230120'!$A$3:$G$838,7,FALSE)="","",VLOOKUP($B658,'20230120'!$A$3:$G$838,7,FALSE))</f>
        <v>1.2</v>
      </c>
    </row>
    <row r="659" spans="1:18">
      <c r="A659" s="10">
        <v>653</v>
      </c>
      <c r="B659" s="11">
        <v>439</v>
      </c>
      <c r="C659" t="s">
        <v>1552</v>
      </c>
      <c r="D659" s="12" t="s">
        <v>1594</v>
      </c>
      <c r="E659" s="12" t="s">
        <v>2020</v>
      </c>
      <c r="F659" s="11">
        <v>6</v>
      </c>
      <c r="G659" t="str">
        <f t="shared" si="42"/>
        <v>静岡県　</v>
      </c>
      <c r="H659" s="1">
        <f>VLOOKUP(M659,評価協作成!$D$3:$F$838,2,FALSE)</f>
        <v>4.2</v>
      </c>
      <c r="I659" s="1">
        <f>VLOOKUP(M659,評価協作成!$D$3:$F$838,3,FALSE)</f>
        <v>0.4</v>
      </c>
      <c r="M659" s="1" t="str">
        <f t="shared" si="43"/>
        <v>静岡県　菊川牧之原</v>
      </c>
      <c r="O659" s="1">
        <f t="shared" si="40"/>
        <v>0</v>
      </c>
      <c r="P659" s="1">
        <f t="shared" si="41"/>
        <v>0</v>
      </c>
      <c r="Q659">
        <f>IF(VLOOKUP($B659,'20230120'!$A$3:$G$838,6,FALSE)="","",VLOOKUP($B659,'20230120'!$A$3:$G$838,6,FALSE))</f>
        <v>4.2</v>
      </c>
      <c r="R659">
        <f>IF(VLOOKUP($B659,'20230120'!$A$3:$G$838,7,FALSE)="","",VLOOKUP($B659,'20230120'!$A$3:$G$838,7,FALSE))</f>
        <v>0.4</v>
      </c>
    </row>
    <row r="660" spans="1:18">
      <c r="A660" s="10">
        <v>654</v>
      </c>
      <c r="B660" s="11">
        <v>737</v>
      </c>
      <c r="C660" t="s">
        <v>1318</v>
      </c>
      <c r="D660" s="12" t="s">
        <v>1319</v>
      </c>
      <c r="E660" s="12" t="s">
        <v>2300</v>
      </c>
      <c r="F660" s="11">
        <v>6</v>
      </c>
      <c r="G660" t="str">
        <f t="shared" si="42"/>
        <v>大分県　</v>
      </c>
      <c r="H660" s="1">
        <f>VLOOKUP(M660,評価協作成!$D$3:$F$838,2,FALSE)</f>
        <v>5.0999999999999996</v>
      </c>
      <c r="I660" s="1">
        <f>VLOOKUP(M660,評価協作成!$D$3:$F$838,3,FALSE)</f>
        <v>0.8</v>
      </c>
      <c r="M660" s="1" t="str">
        <f t="shared" si="43"/>
        <v>大分県　杵築</v>
      </c>
      <c r="O660" s="1">
        <f t="shared" si="40"/>
        <v>0.10000000000000053</v>
      </c>
      <c r="P660" s="1">
        <f t="shared" si="41"/>
        <v>0</v>
      </c>
      <c r="Q660">
        <f>IF(VLOOKUP($B660,'20230120'!$A$3:$G$838,6,FALSE)="","",VLOOKUP($B660,'20230120'!$A$3:$G$838,6,FALSE))</f>
        <v>5.2</v>
      </c>
      <c r="R660">
        <f>IF(VLOOKUP($B660,'20230120'!$A$3:$G$838,7,FALSE)="","",VLOOKUP($B660,'20230120'!$A$3:$G$838,7,FALSE))</f>
        <v>0.8</v>
      </c>
    </row>
    <row r="661" spans="1:18">
      <c r="A661" s="10">
        <v>655</v>
      </c>
      <c r="B661" s="11">
        <v>477</v>
      </c>
      <c r="C661" t="s">
        <v>879</v>
      </c>
      <c r="D661" s="12" t="s">
        <v>880</v>
      </c>
      <c r="E661" s="12" t="s">
        <v>2056</v>
      </c>
      <c r="F661" s="11">
        <v>6</v>
      </c>
      <c r="G661" t="str">
        <f t="shared" si="42"/>
        <v>岐阜県　</v>
      </c>
      <c r="H661" s="1">
        <f>VLOOKUP(M661,評価協作成!$D$3:$F$838,2,FALSE)</f>
        <v>4.8</v>
      </c>
      <c r="I661" s="1">
        <f>VLOOKUP(M661,評価協作成!$D$3:$F$838,3,FALSE)</f>
        <v>1.4</v>
      </c>
      <c r="M661" s="1" t="str">
        <f t="shared" si="43"/>
        <v>岐阜県　岐阜</v>
      </c>
      <c r="O661" s="1">
        <f t="shared" si="40"/>
        <v>0</v>
      </c>
      <c r="P661" s="1">
        <f t="shared" si="41"/>
        <v>0</v>
      </c>
      <c r="Q661">
        <f>IF(VLOOKUP($B661,'20230120'!$A$3:$G$838,6,FALSE)="","",VLOOKUP($B661,'20230120'!$A$3:$G$838,6,FALSE))</f>
        <v>4.8</v>
      </c>
      <c r="R661">
        <f>IF(VLOOKUP($B661,'20230120'!$A$3:$G$838,7,FALSE)="","",VLOOKUP($B661,'20230120'!$A$3:$G$838,7,FALSE))</f>
        <v>1.4</v>
      </c>
    </row>
    <row r="662" spans="1:18">
      <c r="A662" s="10">
        <v>656</v>
      </c>
      <c r="B662" s="11">
        <v>362</v>
      </c>
      <c r="C662" t="s">
        <v>684</v>
      </c>
      <c r="D662" s="12" t="s">
        <v>685</v>
      </c>
      <c r="E662" s="12" t="s">
        <v>1948</v>
      </c>
      <c r="F662" s="11">
        <v>6</v>
      </c>
      <c r="G662" t="str">
        <f t="shared" si="42"/>
        <v>東京都　</v>
      </c>
      <c r="H662" s="1">
        <f>VLOOKUP(M662,評価協作成!$D$3:$F$838,2,FALSE)</f>
        <v>4.4000000000000004</v>
      </c>
      <c r="I662" s="1">
        <f>VLOOKUP(M662,評価協作成!$D$3:$F$838,3,FALSE)</f>
        <v>-0.6</v>
      </c>
      <c r="M662" s="1" t="str">
        <f t="shared" si="43"/>
        <v>東京都　府中</v>
      </c>
      <c r="O662" s="1">
        <f t="shared" si="40"/>
        <v>0</v>
      </c>
      <c r="P662" s="1">
        <f t="shared" si="41"/>
        <v>0</v>
      </c>
      <c r="Q662">
        <f>IF(VLOOKUP($B662,'20230120'!$A$3:$G$838,6,FALSE)="","",VLOOKUP($B662,'20230120'!$A$3:$G$838,6,FALSE))</f>
        <v>4.4000000000000004</v>
      </c>
      <c r="R662">
        <f>IF(VLOOKUP($B662,'20230120'!$A$3:$G$838,7,FALSE)="","",VLOOKUP($B662,'20230120'!$A$3:$G$838,7,FALSE))</f>
        <v>-0.6</v>
      </c>
    </row>
    <row r="663" spans="1:18">
      <c r="A663" s="10">
        <v>657</v>
      </c>
      <c r="B663" s="11">
        <v>805</v>
      </c>
      <c r="C663" t="s">
        <v>1437</v>
      </c>
      <c r="D663" s="12" t="s">
        <v>813</v>
      </c>
      <c r="E663" s="12" t="s">
        <v>2363</v>
      </c>
      <c r="F663" s="11">
        <v>7</v>
      </c>
      <c r="G663" t="str">
        <f t="shared" si="42"/>
        <v>鹿児島県</v>
      </c>
      <c r="H663" s="1">
        <f>VLOOKUP(M663,評価協作成!$D$3:$F$838,2,FALSE)</f>
        <v>5.2</v>
      </c>
      <c r="I663" s="1">
        <f>VLOOKUP(M663,評価協作成!$D$3:$F$838,3,FALSE)</f>
        <v>1.6</v>
      </c>
      <c r="M663" s="1" t="str">
        <f t="shared" si="43"/>
        <v>鹿児島県牧之原</v>
      </c>
      <c r="O663" s="1">
        <f t="shared" si="40"/>
        <v>0</v>
      </c>
      <c r="P663" s="1">
        <f t="shared" si="41"/>
        <v>0</v>
      </c>
      <c r="Q663">
        <f>IF(VLOOKUP($B663,'20230120'!$A$3:$G$838,6,FALSE)="","",VLOOKUP($B663,'20230120'!$A$3:$G$838,6,FALSE))</f>
        <v>5.2</v>
      </c>
      <c r="R663">
        <f>IF(VLOOKUP($B663,'20230120'!$A$3:$G$838,7,FALSE)="","",VLOOKUP($B663,'20230120'!$A$3:$G$838,7,FALSE))</f>
        <v>1.6</v>
      </c>
    </row>
    <row r="664" spans="1:18">
      <c r="A664" s="10">
        <v>658</v>
      </c>
      <c r="B664" s="11">
        <v>586</v>
      </c>
      <c r="C664" t="s">
        <v>1061</v>
      </c>
      <c r="D664" s="12" t="s">
        <v>1062</v>
      </c>
      <c r="E664" s="12" t="s">
        <v>2155</v>
      </c>
      <c r="F664" s="11">
        <v>6</v>
      </c>
      <c r="G664" t="str">
        <f t="shared" si="42"/>
        <v>兵庫県　</v>
      </c>
      <c r="H664" s="1">
        <f>VLOOKUP(M664,評価協作成!$D$3:$F$838,2,FALSE)</f>
        <v>5.2</v>
      </c>
      <c r="I664" s="1">
        <f>VLOOKUP(M664,評価協作成!$D$3:$F$838,3,FALSE)</f>
        <v>2.6</v>
      </c>
      <c r="M664" s="1" t="str">
        <f t="shared" si="43"/>
        <v>兵庫県　洲本</v>
      </c>
      <c r="O664" s="1">
        <f t="shared" si="40"/>
        <v>0</v>
      </c>
      <c r="P664" s="1">
        <f t="shared" si="41"/>
        <v>0</v>
      </c>
      <c r="Q664">
        <f>IF(VLOOKUP($B664,'20230120'!$A$3:$G$838,6,FALSE)="","",VLOOKUP($B664,'20230120'!$A$3:$G$838,6,FALSE))</f>
        <v>5.2</v>
      </c>
      <c r="R664">
        <f>IF(VLOOKUP($B664,'20230120'!$A$3:$G$838,7,FALSE)="","",VLOOKUP($B664,'20230120'!$A$3:$G$838,7,FALSE))</f>
        <v>2.6</v>
      </c>
    </row>
    <row r="665" spans="1:18">
      <c r="A665" s="10">
        <v>659</v>
      </c>
      <c r="B665" s="11">
        <v>791</v>
      </c>
      <c r="C665" t="s">
        <v>1413</v>
      </c>
      <c r="D665" s="12" t="s">
        <v>1414</v>
      </c>
      <c r="E665" s="12" t="s">
        <v>2350</v>
      </c>
      <c r="F665" s="11">
        <v>6</v>
      </c>
      <c r="G665" t="str">
        <f t="shared" si="42"/>
        <v>宮崎県　</v>
      </c>
      <c r="H665" s="1">
        <f>VLOOKUP(M665,評価協作成!$D$3:$F$838,2,FALSE)</f>
        <v>5.0999999999999996</v>
      </c>
      <c r="I665" s="1">
        <f>VLOOKUP(M665,評価協作成!$D$3:$F$838,3,FALSE)</f>
        <v>0.2</v>
      </c>
      <c r="M665" s="1" t="str">
        <f t="shared" si="43"/>
        <v>宮崎県　加久藤</v>
      </c>
      <c r="O665" s="1">
        <f t="shared" si="40"/>
        <v>0</v>
      </c>
      <c r="P665" s="1">
        <f t="shared" si="41"/>
        <v>0</v>
      </c>
      <c r="Q665">
        <f>IF(VLOOKUP($B665,'20230120'!$A$3:$G$838,6,FALSE)="","",VLOOKUP($B665,'20230120'!$A$3:$G$838,6,FALSE))</f>
        <v>5.0999999999999996</v>
      </c>
      <c r="R665">
        <f>IF(VLOOKUP($B665,'20230120'!$A$3:$G$838,7,FALSE)="","",VLOOKUP($B665,'20230120'!$A$3:$G$838,7,FALSE))</f>
        <v>0.2</v>
      </c>
    </row>
    <row r="666" spans="1:18">
      <c r="A666" s="10">
        <v>660</v>
      </c>
      <c r="B666" s="11">
        <v>632</v>
      </c>
      <c r="C666" t="s">
        <v>1139</v>
      </c>
      <c r="D666" s="12" t="s">
        <v>1140</v>
      </c>
      <c r="E666" s="12" t="s">
        <v>2198</v>
      </c>
      <c r="F666" s="11">
        <v>6</v>
      </c>
      <c r="G666" t="str">
        <f t="shared" si="42"/>
        <v>広島県　</v>
      </c>
      <c r="H666" s="1">
        <f>VLOOKUP(M666,評価協作成!$D$3:$F$838,2,FALSE)</f>
        <v>5.4</v>
      </c>
      <c r="I666" s="1">
        <f>VLOOKUP(M666,評価協作成!$D$3:$F$838,3,FALSE)</f>
        <v>2.2999999999999998</v>
      </c>
      <c r="M666" s="1" t="str">
        <f t="shared" si="43"/>
        <v>広島県　広島</v>
      </c>
      <c r="O666" s="1">
        <f t="shared" si="40"/>
        <v>0</v>
      </c>
      <c r="P666" s="1">
        <f t="shared" si="41"/>
        <v>0</v>
      </c>
      <c r="Q666">
        <f>IF(VLOOKUP($B666,'20230120'!$A$3:$G$838,6,FALSE)="","",VLOOKUP($B666,'20230120'!$A$3:$G$838,6,FALSE))</f>
        <v>5.4</v>
      </c>
      <c r="R666">
        <f>IF(VLOOKUP($B666,'20230120'!$A$3:$G$838,7,FALSE)="","",VLOOKUP($B666,'20230120'!$A$3:$G$838,7,FALSE))</f>
        <v>2.2999999999999998</v>
      </c>
    </row>
    <row r="667" spans="1:18">
      <c r="A667" s="10">
        <v>661</v>
      </c>
      <c r="B667" s="11">
        <v>633</v>
      </c>
      <c r="C667" t="s">
        <v>1141</v>
      </c>
      <c r="D667" s="12" t="s">
        <v>1142</v>
      </c>
      <c r="E667" s="12" t="s">
        <v>2199</v>
      </c>
      <c r="F667" s="11">
        <v>6</v>
      </c>
      <c r="G667" t="str">
        <f t="shared" si="42"/>
        <v>広島県　</v>
      </c>
      <c r="H667" s="1">
        <f>VLOOKUP(M667,評価協作成!$D$3:$F$838,2,FALSE)</f>
        <v>5.5</v>
      </c>
      <c r="I667" s="1">
        <f>VLOOKUP(M667,評価協作成!$D$3:$F$838,3,FALSE)</f>
        <v>2</v>
      </c>
      <c r="M667" s="1" t="str">
        <f t="shared" si="43"/>
        <v>広島県　竹原</v>
      </c>
      <c r="O667" s="1">
        <f t="shared" si="40"/>
        <v>0</v>
      </c>
      <c r="P667" s="1">
        <f t="shared" si="41"/>
        <v>0</v>
      </c>
      <c r="Q667">
        <f>IF(VLOOKUP($B667,'20230120'!$A$3:$G$838,6,FALSE)="","",VLOOKUP($B667,'20230120'!$A$3:$G$838,6,FALSE))</f>
        <v>5.5</v>
      </c>
      <c r="R667">
        <f>IF(VLOOKUP($B667,'20230120'!$A$3:$G$838,7,FALSE)="","",VLOOKUP($B667,'20230120'!$A$3:$G$838,7,FALSE))</f>
        <v>2</v>
      </c>
    </row>
    <row r="668" spans="1:18">
      <c r="A668" s="10">
        <v>662</v>
      </c>
      <c r="B668" s="11">
        <v>719</v>
      </c>
      <c r="C668" t="s">
        <v>1285</v>
      </c>
      <c r="D668" s="12" t="s">
        <v>1286</v>
      </c>
      <c r="E668" s="12" t="s">
        <v>2282</v>
      </c>
      <c r="F668" s="11">
        <v>6</v>
      </c>
      <c r="G668" t="str">
        <f t="shared" si="42"/>
        <v>山口県　</v>
      </c>
      <c r="H668" s="1">
        <f>VLOOKUP(M668,評価協作成!$D$3:$F$838,2,FALSE)</f>
        <v>5</v>
      </c>
      <c r="I668" s="1">
        <f>VLOOKUP(M668,評価協作成!$D$3:$F$838,3,FALSE)</f>
        <v>0.9</v>
      </c>
      <c r="M668" s="1" t="str">
        <f t="shared" si="43"/>
        <v>山口県　柳井</v>
      </c>
      <c r="O668" s="1">
        <f t="shared" si="40"/>
        <v>0</v>
      </c>
      <c r="P668" s="1">
        <f t="shared" si="41"/>
        <v>0</v>
      </c>
      <c r="Q668">
        <f>IF(VLOOKUP($B668,'20230120'!$A$3:$G$838,6,FALSE)="","",VLOOKUP($B668,'20230120'!$A$3:$G$838,6,FALSE))</f>
        <v>5</v>
      </c>
      <c r="R668">
        <f>IF(VLOOKUP($B668,'20230120'!$A$3:$G$838,7,FALSE)="","",VLOOKUP($B668,'20230120'!$A$3:$G$838,7,FALSE))</f>
        <v>0.9</v>
      </c>
    </row>
    <row r="669" spans="1:18">
      <c r="A669" s="10">
        <v>663</v>
      </c>
      <c r="B669" s="11">
        <v>615</v>
      </c>
      <c r="C669" t="s">
        <v>1112</v>
      </c>
      <c r="D669" s="12" t="s">
        <v>1113</v>
      </c>
      <c r="E669" s="12" t="s">
        <v>2182</v>
      </c>
      <c r="F669" s="11">
        <v>6</v>
      </c>
      <c r="G669" t="str">
        <f t="shared" si="42"/>
        <v>岡山県　</v>
      </c>
      <c r="H669" s="1">
        <f>VLOOKUP(M669,評価協作成!$D$3:$F$838,2,FALSE)</f>
        <v>5</v>
      </c>
      <c r="I669" s="1">
        <f>VLOOKUP(M669,評価協作成!$D$3:$F$838,3,FALSE)</f>
        <v>1.5</v>
      </c>
      <c r="M669" s="1" t="str">
        <f t="shared" si="43"/>
        <v>岡山県　岡山</v>
      </c>
      <c r="O669" s="1">
        <f t="shared" si="40"/>
        <v>0</v>
      </c>
      <c r="P669" s="1">
        <f t="shared" si="41"/>
        <v>0</v>
      </c>
      <c r="Q669">
        <f>IF(VLOOKUP($B669,'20230120'!$A$3:$G$838,6,FALSE)="","",VLOOKUP($B669,'20230120'!$A$3:$G$838,6,FALSE))</f>
        <v>5</v>
      </c>
      <c r="R669">
        <f>IF(VLOOKUP($B669,'20230120'!$A$3:$G$838,7,FALSE)="","",VLOOKUP($B669,'20230120'!$A$3:$G$838,7,FALSE))</f>
        <v>1.5</v>
      </c>
    </row>
    <row r="670" spans="1:18">
      <c r="A670" s="10">
        <v>664</v>
      </c>
      <c r="B670" s="11">
        <v>360</v>
      </c>
      <c r="C670" t="s">
        <v>680</v>
      </c>
      <c r="D670" s="12" t="s">
        <v>681</v>
      </c>
      <c r="E670" s="12" t="s">
        <v>1946</v>
      </c>
      <c r="F670" s="11">
        <v>6</v>
      </c>
      <c r="G670" t="str">
        <f t="shared" si="42"/>
        <v>東京都　</v>
      </c>
      <c r="H670" s="1">
        <f>VLOOKUP(M670,評価協作成!$D$3:$F$838,2,FALSE)</f>
        <v>4.5</v>
      </c>
      <c r="I670" s="1">
        <f>VLOOKUP(M670,評価協作成!$D$3:$F$838,3,FALSE)</f>
        <v>0.6</v>
      </c>
      <c r="M670" s="1" t="str">
        <f t="shared" si="43"/>
        <v>東京都　練馬</v>
      </c>
      <c r="O670" s="1">
        <f t="shared" si="40"/>
        <v>0</v>
      </c>
      <c r="P670" s="1">
        <f t="shared" si="41"/>
        <v>0</v>
      </c>
      <c r="Q670">
        <f>IF(VLOOKUP($B670,'20230120'!$A$3:$G$838,6,FALSE)="","",VLOOKUP($B670,'20230120'!$A$3:$G$838,6,FALSE))</f>
        <v>4.5</v>
      </c>
      <c r="R670">
        <f>IF(VLOOKUP($B670,'20230120'!$A$3:$G$838,7,FALSE)="","",VLOOKUP($B670,'20230120'!$A$3:$G$838,7,FALSE))</f>
        <v>0.6</v>
      </c>
    </row>
    <row r="671" spans="1:18">
      <c r="A671" s="10">
        <v>665</v>
      </c>
      <c r="B671" s="11">
        <v>583</v>
      </c>
      <c r="C671" t="s">
        <v>1055</v>
      </c>
      <c r="D671" s="12" t="s">
        <v>1056</v>
      </c>
      <c r="E671" s="12" t="s">
        <v>2152</v>
      </c>
      <c r="F671" s="11">
        <v>6</v>
      </c>
      <c r="G671" t="str">
        <f t="shared" si="42"/>
        <v>兵庫県　</v>
      </c>
      <c r="H671" s="1">
        <f>VLOOKUP(M671,評価協作成!$D$3:$F$838,2,FALSE)</f>
        <v>5.3</v>
      </c>
      <c r="I671" s="1">
        <f>VLOOKUP(M671,評価協作成!$D$3:$F$838,3,FALSE)</f>
        <v>1.7</v>
      </c>
      <c r="M671" s="1" t="str">
        <f t="shared" si="43"/>
        <v>兵庫県　明石</v>
      </c>
      <c r="O671" s="1">
        <f t="shared" si="40"/>
        <v>0</v>
      </c>
      <c r="P671" s="1">
        <f t="shared" si="41"/>
        <v>0</v>
      </c>
      <c r="Q671">
        <f>IF(VLOOKUP($B671,'20230120'!$A$3:$G$838,6,FALSE)="","",VLOOKUP($B671,'20230120'!$A$3:$G$838,6,FALSE))</f>
        <v>5.3</v>
      </c>
      <c r="R671">
        <f>IF(VLOOKUP($B671,'20230120'!$A$3:$G$838,7,FALSE)="","",VLOOKUP($B671,'20230120'!$A$3:$G$838,7,FALSE))</f>
        <v>1.7</v>
      </c>
    </row>
    <row r="672" spans="1:18">
      <c r="A672" s="10">
        <v>666</v>
      </c>
      <c r="B672" s="11">
        <v>675</v>
      </c>
      <c r="C672" t="s">
        <v>1210</v>
      </c>
      <c r="D672" s="12" t="s">
        <v>1211</v>
      </c>
      <c r="E672" s="12" t="s">
        <v>2241</v>
      </c>
      <c r="F672" s="11">
        <v>6</v>
      </c>
      <c r="G672" t="str">
        <f t="shared" si="42"/>
        <v>香川県　</v>
      </c>
      <c r="H672" s="1">
        <f>VLOOKUP(M672,評価協作成!$D$3:$F$838,2,FALSE)</f>
        <v>5.4</v>
      </c>
      <c r="I672" s="1">
        <f>VLOOKUP(M672,評価協作成!$D$3:$F$838,3,FALSE)</f>
        <v>2.1</v>
      </c>
      <c r="M672" s="1" t="str">
        <f t="shared" si="43"/>
        <v>香川県　引田</v>
      </c>
      <c r="O672" s="1">
        <f t="shared" si="40"/>
        <v>0</v>
      </c>
      <c r="P672" s="1">
        <f t="shared" si="41"/>
        <v>0</v>
      </c>
      <c r="Q672">
        <f>IF(VLOOKUP($B672,'20230120'!$A$3:$G$838,6,FALSE)="","",VLOOKUP($B672,'20230120'!$A$3:$G$838,6,FALSE))</f>
        <v>5.4</v>
      </c>
      <c r="R672">
        <f>IF(VLOOKUP($B672,'20230120'!$A$3:$G$838,7,FALSE)="","",VLOOKUP($B672,'20230120'!$A$3:$G$838,7,FALSE))</f>
        <v>2.1</v>
      </c>
    </row>
    <row r="673" spans="1:18">
      <c r="A673" s="10">
        <v>667</v>
      </c>
      <c r="B673" s="11">
        <v>447</v>
      </c>
      <c r="C673" t="s">
        <v>824</v>
      </c>
      <c r="D673" s="12" t="s">
        <v>825</v>
      </c>
      <c r="E673" s="12" t="s">
        <v>2028</v>
      </c>
      <c r="F673" s="11">
        <v>6</v>
      </c>
      <c r="G673" t="str">
        <f t="shared" si="42"/>
        <v>愛知県　</v>
      </c>
      <c r="H673" s="1">
        <f>VLOOKUP(M673,評価協作成!$D$3:$F$838,2,FALSE)</f>
        <v>4.5999999999999996</v>
      </c>
      <c r="I673" s="1">
        <f>VLOOKUP(M673,評価協作成!$D$3:$F$838,3,FALSE)</f>
        <v>1.2</v>
      </c>
      <c r="M673" s="1" t="str">
        <f t="shared" si="43"/>
        <v>愛知県　名古屋</v>
      </c>
      <c r="O673" s="1">
        <f t="shared" si="40"/>
        <v>0</v>
      </c>
      <c r="P673" s="1">
        <f t="shared" si="41"/>
        <v>0</v>
      </c>
      <c r="Q673">
        <f>IF(VLOOKUP($B673,'20230120'!$A$3:$G$838,6,FALSE)="","",VLOOKUP($B673,'20230120'!$A$3:$G$838,6,FALSE))</f>
        <v>4.5999999999999996</v>
      </c>
      <c r="R673">
        <f>IF(VLOOKUP($B673,'20230120'!$A$3:$G$838,7,FALSE)="","",VLOOKUP($B673,'20230120'!$A$3:$G$838,7,FALSE))</f>
        <v>1.2</v>
      </c>
    </row>
    <row r="674" spans="1:18">
      <c r="A674" s="10">
        <v>668</v>
      </c>
      <c r="B674" s="11">
        <v>567</v>
      </c>
      <c r="C674" t="s">
        <v>1025</v>
      </c>
      <c r="D674" s="12" t="s">
        <v>1026</v>
      </c>
      <c r="E674" s="12" t="s">
        <v>2136</v>
      </c>
      <c r="F674" s="11">
        <v>6</v>
      </c>
      <c r="G674" t="str">
        <f t="shared" si="42"/>
        <v>大阪府　</v>
      </c>
      <c r="H674" s="1">
        <f>VLOOKUP(M674,評価協作成!$D$3:$F$838,2,FALSE)</f>
        <v>5.4</v>
      </c>
      <c r="I674" s="1">
        <f>VLOOKUP(M674,評価協作成!$D$3:$F$838,3,FALSE)</f>
        <v>1.5</v>
      </c>
      <c r="M674" s="1" t="str">
        <f t="shared" si="43"/>
        <v>大阪府　堺</v>
      </c>
      <c r="O674" s="1">
        <f t="shared" si="40"/>
        <v>0</v>
      </c>
      <c r="P674" s="1">
        <f t="shared" si="41"/>
        <v>0</v>
      </c>
      <c r="Q674">
        <f>IF(VLOOKUP($B674,'20230120'!$A$3:$G$838,6,FALSE)="","",VLOOKUP($B674,'20230120'!$A$3:$G$838,6,FALSE))</f>
        <v>5.4</v>
      </c>
      <c r="R674">
        <f>IF(VLOOKUP($B674,'20230120'!$A$3:$G$838,7,FALSE)="","",VLOOKUP($B674,'20230120'!$A$3:$G$838,7,FALSE))</f>
        <v>1.5</v>
      </c>
    </row>
    <row r="675" spans="1:18">
      <c r="A675" s="10">
        <v>669</v>
      </c>
      <c r="B675" s="11">
        <v>677</v>
      </c>
      <c r="C675" t="s">
        <v>1214</v>
      </c>
      <c r="D675" s="12" t="s">
        <v>1215</v>
      </c>
      <c r="E675" s="12" t="s">
        <v>2243</v>
      </c>
      <c r="F675" s="11">
        <v>6</v>
      </c>
      <c r="G675" t="str">
        <f t="shared" si="42"/>
        <v>愛媛県　</v>
      </c>
      <c r="H675" s="1">
        <f>VLOOKUP(M675,評価協作成!$D$3:$F$838,2,FALSE)</f>
        <v>5.9</v>
      </c>
      <c r="I675" s="1">
        <f>VLOOKUP(M675,評価協作成!$D$3:$F$838,3,FALSE)</f>
        <v>2.5</v>
      </c>
      <c r="M675" s="1" t="str">
        <f t="shared" si="43"/>
        <v>愛媛県　大三島</v>
      </c>
      <c r="O675" s="1">
        <f t="shared" si="40"/>
        <v>0</v>
      </c>
      <c r="P675" s="1">
        <f t="shared" si="41"/>
        <v>0</v>
      </c>
      <c r="Q675">
        <f>IF(VLOOKUP($B675,'20230120'!$A$3:$G$838,6,FALSE)="","",VLOOKUP($B675,'20230120'!$A$3:$G$838,6,FALSE))</f>
        <v>5.9</v>
      </c>
      <c r="R675">
        <f>IF(VLOOKUP($B675,'20230120'!$A$3:$G$838,7,FALSE)="","",VLOOKUP($B675,'20230120'!$A$3:$G$838,7,FALSE))</f>
        <v>2.5</v>
      </c>
    </row>
    <row r="676" spans="1:18">
      <c r="A676" s="10">
        <v>670</v>
      </c>
      <c r="B676" s="11">
        <v>681</v>
      </c>
      <c r="C676" t="s">
        <v>1517</v>
      </c>
      <c r="D676" s="12" t="s">
        <v>1623</v>
      </c>
      <c r="E676" s="12" t="s">
        <v>2247</v>
      </c>
      <c r="F676" s="11">
        <v>6</v>
      </c>
      <c r="G676" t="str">
        <f t="shared" si="42"/>
        <v>愛媛県　</v>
      </c>
      <c r="H676" s="1">
        <f>VLOOKUP(M676,評価協作成!$D$3:$F$838,2,FALSE)</f>
        <v>6.1</v>
      </c>
      <c r="I676" s="1">
        <f>VLOOKUP(M676,評価協作成!$D$3:$F$838,3,FALSE)</f>
        <v>3.4</v>
      </c>
      <c r="M676" s="1" t="str">
        <f>G676&amp;"三島"</f>
        <v>愛媛県　三島</v>
      </c>
      <c r="N676" s="1" t="s">
        <v>3326</v>
      </c>
      <c r="O676" s="1">
        <f t="shared" si="40"/>
        <v>0</v>
      </c>
      <c r="P676" s="1">
        <f t="shared" si="41"/>
        <v>0</v>
      </c>
      <c r="Q676">
        <f>IF(VLOOKUP($B676,'20230120'!$A$3:$G$838,6,FALSE)="","",VLOOKUP($B676,'20230120'!$A$3:$G$838,6,FALSE))</f>
        <v>6.1</v>
      </c>
      <c r="R676">
        <f>IF(VLOOKUP($B676,'20230120'!$A$3:$G$838,7,FALSE)="","",VLOOKUP($B676,'20230120'!$A$3:$G$838,7,FALSE))</f>
        <v>3.4</v>
      </c>
    </row>
    <row r="677" spans="1:18">
      <c r="A677" s="10">
        <v>671</v>
      </c>
      <c r="B677" s="11">
        <v>735</v>
      </c>
      <c r="C677" t="s">
        <v>1314</v>
      </c>
      <c r="D677" s="12" t="s">
        <v>1315</v>
      </c>
      <c r="E677" s="12" t="s">
        <v>2298</v>
      </c>
      <c r="F677" s="11">
        <v>6</v>
      </c>
      <c r="G677" t="str">
        <f t="shared" si="42"/>
        <v>大分県　</v>
      </c>
      <c r="H677" s="1">
        <f>VLOOKUP(M677,評価協作成!$D$3:$F$838,2,FALSE)</f>
        <v>5.0999999999999996</v>
      </c>
      <c r="I677" s="1">
        <f>VLOOKUP(M677,評価協作成!$D$3:$F$838,3,FALSE)</f>
        <v>1.1000000000000001</v>
      </c>
      <c r="M677" s="1" t="str">
        <f t="shared" si="43"/>
        <v>大分県　豊後高田</v>
      </c>
      <c r="O677" s="1">
        <f t="shared" si="40"/>
        <v>0</v>
      </c>
      <c r="P677" s="1">
        <f t="shared" si="41"/>
        <v>0</v>
      </c>
      <c r="Q677">
        <f>IF(VLOOKUP($B677,'20230120'!$A$3:$G$838,6,FALSE)="","",VLOOKUP($B677,'20230120'!$A$3:$G$838,6,FALSE))</f>
        <v>5.0999999999999996</v>
      </c>
      <c r="R677">
        <f>IF(VLOOKUP($B677,'20230120'!$A$3:$G$838,7,FALSE)="","",VLOOKUP($B677,'20230120'!$A$3:$G$838,7,FALSE))</f>
        <v>1.1000000000000001</v>
      </c>
    </row>
    <row r="678" spans="1:18">
      <c r="A678" s="10">
        <v>672</v>
      </c>
      <c r="B678" s="11">
        <v>734</v>
      </c>
      <c r="C678" t="s">
        <v>1312</v>
      </c>
      <c r="D678" s="12" t="s">
        <v>1313</v>
      </c>
      <c r="E678" s="12" t="s">
        <v>2297</v>
      </c>
      <c r="F678" s="11">
        <v>6</v>
      </c>
      <c r="G678" t="str">
        <f t="shared" si="42"/>
        <v>大分県　</v>
      </c>
      <c r="H678" s="1">
        <f>VLOOKUP(M678,評価協作成!$D$3:$F$838,2,FALSE)</f>
        <v>5.3</v>
      </c>
      <c r="I678" s="1">
        <f>VLOOKUP(M678,評価協作成!$D$3:$F$838,3,FALSE)</f>
        <v>2</v>
      </c>
      <c r="M678" s="1" t="str">
        <f t="shared" si="43"/>
        <v>大分県　中津</v>
      </c>
      <c r="O678" s="1">
        <f t="shared" si="40"/>
        <v>0</v>
      </c>
      <c r="P678" s="1">
        <f t="shared" si="41"/>
        <v>0</v>
      </c>
      <c r="Q678">
        <f>IF(VLOOKUP($B678,'20230120'!$A$3:$G$838,6,FALSE)="","",VLOOKUP($B678,'20230120'!$A$3:$G$838,6,FALSE))</f>
        <v>5.3</v>
      </c>
      <c r="R678">
        <f>IF(VLOOKUP($B678,'20230120'!$A$3:$G$838,7,FALSE)="","",VLOOKUP($B678,'20230120'!$A$3:$G$838,7,FALSE))</f>
        <v>2</v>
      </c>
    </row>
    <row r="679" spans="1:18">
      <c r="A679" s="10">
        <v>673</v>
      </c>
      <c r="B679" s="11">
        <v>486</v>
      </c>
      <c r="C679" t="s">
        <v>897</v>
      </c>
      <c r="D679" s="12" t="s">
        <v>898</v>
      </c>
      <c r="E679" s="12" t="s">
        <v>2065</v>
      </c>
      <c r="F679" s="11">
        <v>6</v>
      </c>
      <c r="G679" t="str">
        <f t="shared" si="42"/>
        <v>三重県　</v>
      </c>
      <c r="H679" s="1">
        <f>VLOOKUP(M679,評価協作成!$D$3:$F$838,2,FALSE)</f>
        <v>5.0999999999999996</v>
      </c>
      <c r="I679" s="1">
        <f>VLOOKUP(M679,評価協作成!$D$3:$F$838,3,FALSE)</f>
        <v>1.6</v>
      </c>
      <c r="M679" s="1" t="str">
        <f t="shared" si="43"/>
        <v>三重県　鳥羽</v>
      </c>
      <c r="O679" s="1">
        <f t="shared" si="40"/>
        <v>0</v>
      </c>
      <c r="P679" s="1">
        <f t="shared" si="41"/>
        <v>0</v>
      </c>
      <c r="Q679">
        <f>IF(VLOOKUP($B679,'20230120'!$A$3:$G$838,6,FALSE)="","",VLOOKUP($B679,'20230120'!$A$3:$G$838,6,FALSE))</f>
        <v>5.0999999999999996</v>
      </c>
      <c r="R679">
        <f>IF(VLOOKUP($B679,'20230120'!$A$3:$G$838,7,FALSE)="","",VLOOKUP($B679,'20230120'!$A$3:$G$838,7,FALSE))</f>
        <v>1.6</v>
      </c>
    </row>
    <row r="680" spans="1:18">
      <c r="A680" s="10">
        <v>674</v>
      </c>
      <c r="B680" s="11">
        <v>582</v>
      </c>
      <c r="C680" t="s">
        <v>1053</v>
      </c>
      <c r="D680" s="12" t="s">
        <v>1054</v>
      </c>
      <c r="E680" s="15" t="s">
        <v>2151</v>
      </c>
      <c r="F680" s="11">
        <v>6</v>
      </c>
      <c r="G680" t="str">
        <f t="shared" si="42"/>
        <v>兵庫県　</v>
      </c>
      <c r="H680" s="1">
        <f>VLOOKUP(M680,評価協作成!$D$3:$F$838,2,FALSE)</f>
        <v>5.0999999999999996</v>
      </c>
      <c r="I680" s="1">
        <f>VLOOKUP(M680,評価協作成!$D$3:$F$838,3,FALSE)</f>
        <v>2.2000000000000002</v>
      </c>
      <c r="M680" s="1" t="str">
        <f t="shared" si="43"/>
        <v>兵庫県　家島</v>
      </c>
      <c r="O680" s="1">
        <f t="shared" si="40"/>
        <v>0</v>
      </c>
      <c r="P680" s="1">
        <f t="shared" si="41"/>
        <v>0</v>
      </c>
      <c r="Q680">
        <f>IF(VLOOKUP($B680,'20230120'!$A$3:$G$838,6,FALSE)="","",VLOOKUP($B680,'20230120'!$A$3:$G$838,6,FALSE))</f>
        <v>5.0999999999999996</v>
      </c>
      <c r="R680">
        <f>IF(VLOOKUP($B680,'20230120'!$A$3:$G$838,7,FALSE)="","",VLOOKUP($B680,'20230120'!$A$3:$G$838,7,FALSE))</f>
        <v>2.2000000000000002</v>
      </c>
    </row>
    <row r="681" spans="1:18">
      <c r="A681" s="10">
        <v>675</v>
      </c>
      <c r="B681" s="11">
        <v>635</v>
      </c>
      <c r="C681" t="s">
        <v>1143</v>
      </c>
      <c r="D681" s="12" t="s">
        <v>1144</v>
      </c>
      <c r="E681" s="12" t="s">
        <v>2201</v>
      </c>
      <c r="F681" s="11">
        <v>6</v>
      </c>
      <c r="G681" t="str">
        <f t="shared" si="42"/>
        <v>広島県　</v>
      </c>
      <c r="H681" s="1">
        <f>VLOOKUP(M681,評価協作成!$D$3:$F$838,2,FALSE)</f>
        <v>5.2</v>
      </c>
      <c r="I681" s="1">
        <f>VLOOKUP(M681,評価協作成!$D$3:$F$838,3,FALSE)</f>
        <v>1.9</v>
      </c>
      <c r="M681" s="1" t="str">
        <f t="shared" si="43"/>
        <v>広島県　大竹</v>
      </c>
      <c r="O681" s="1">
        <f t="shared" si="40"/>
        <v>0</v>
      </c>
      <c r="P681" s="1">
        <f t="shared" si="41"/>
        <v>0</v>
      </c>
      <c r="Q681">
        <f>IF(VLOOKUP($B681,'20230120'!$A$3:$G$838,6,FALSE)="","",VLOOKUP($B681,'20230120'!$A$3:$G$838,6,FALSE))</f>
        <v>5.2</v>
      </c>
      <c r="R681">
        <f>IF(VLOOKUP($B681,'20230120'!$A$3:$G$838,7,FALSE)="","",VLOOKUP($B681,'20230120'!$A$3:$G$838,7,FALSE))</f>
        <v>1.9</v>
      </c>
    </row>
    <row r="682" spans="1:18">
      <c r="A682" s="10">
        <v>676</v>
      </c>
      <c r="B682" s="11">
        <v>730</v>
      </c>
      <c r="C682" t="s">
        <v>1304</v>
      </c>
      <c r="D682" s="12" t="s">
        <v>1305</v>
      </c>
      <c r="E682" s="12" t="s">
        <v>2293</v>
      </c>
      <c r="F682" s="11">
        <v>6</v>
      </c>
      <c r="G682" t="str">
        <f t="shared" si="42"/>
        <v>福岡県　</v>
      </c>
      <c r="H682" s="1">
        <f>VLOOKUP(M682,評価協作成!$D$3:$F$838,2,FALSE)</f>
        <v>4.8</v>
      </c>
      <c r="I682" s="1">
        <f>VLOOKUP(M682,評価協作成!$D$3:$F$838,3,FALSE)</f>
        <v>1.2</v>
      </c>
      <c r="M682" s="1" t="str">
        <f t="shared" si="43"/>
        <v>福岡県　久留米</v>
      </c>
      <c r="O682" s="1">
        <f t="shared" si="40"/>
        <v>0</v>
      </c>
      <c r="P682" s="1">
        <f t="shared" si="41"/>
        <v>0</v>
      </c>
      <c r="Q682">
        <f>IF(VLOOKUP($B682,'20230120'!$A$3:$G$838,6,FALSE)="","",VLOOKUP($B682,'20230120'!$A$3:$G$838,6,FALSE))</f>
        <v>4.8</v>
      </c>
      <c r="R682">
        <f>IF(VLOOKUP($B682,'20230120'!$A$3:$G$838,7,FALSE)="","",VLOOKUP($B682,'20230120'!$A$3:$G$838,7,FALSE))</f>
        <v>1.2</v>
      </c>
    </row>
    <row r="683" spans="1:18">
      <c r="A683" s="10">
        <v>677</v>
      </c>
      <c r="B683" s="11">
        <v>725</v>
      </c>
      <c r="C683" t="s">
        <v>1296</v>
      </c>
      <c r="D683" s="12" t="s">
        <v>1297</v>
      </c>
      <c r="E683" s="12" t="s">
        <v>2288</v>
      </c>
      <c r="F683" s="11">
        <v>6</v>
      </c>
      <c r="G683" t="str">
        <f t="shared" si="42"/>
        <v>福岡県　</v>
      </c>
      <c r="H683" s="1">
        <f>VLOOKUP(M683,評価協作成!$D$3:$F$838,2,FALSE)</f>
        <v>5.5</v>
      </c>
      <c r="I683" s="1">
        <f>VLOOKUP(M683,評価協作成!$D$3:$F$838,3,FALSE)</f>
        <v>1.9</v>
      </c>
      <c r="M683" s="1" t="str">
        <f t="shared" si="43"/>
        <v>福岡県　前原</v>
      </c>
      <c r="O683" s="1">
        <f t="shared" si="40"/>
        <v>0</v>
      </c>
      <c r="P683" s="1">
        <f t="shared" si="41"/>
        <v>0</v>
      </c>
      <c r="Q683">
        <f>IF(VLOOKUP($B683,'20230120'!$A$3:$G$838,6,FALSE)="","",VLOOKUP($B683,'20230120'!$A$3:$G$838,6,FALSE))</f>
        <v>5.5</v>
      </c>
      <c r="R683">
        <f>IF(VLOOKUP($B683,'20230120'!$A$3:$G$838,7,FALSE)="","",VLOOKUP($B683,'20230120'!$A$3:$G$838,7,FALSE))</f>
        <v>1.9</v>
      </c>
    </row>
    <row r="684" spans="1:18">
      <c r="A684" s="10">
        <v>678</v>
      </c>
      <c r="B684" s="11">
        <v>585</v>
      </c>
      <c r="C684" t="s">
        <v>1059</v>
      </c>
      <c r="D684" s="12" t="s">
        <v>1060</v>
      </c>
      <c r="E684" s="15" t="s">
        <v>2154</v>
      </c>
      <c r="F684" s="11">
        <v>6</v>
      </c>
      <c r="G684" t="str">
        <f t="shared" si="42"/>
        <v>兵庫県　</v>
      </c>
      <c r="H684" s="1">
        <f>VLOOKUP(M684,評価協作成!$D$3:$F$838,2,FALSE)</f>
        <v>5.5</v>
      </c>
      <c r="I684" s="1">
        <f>VLOOKUP(M684,評価協作成!$D$3:$F$838,3,FALSE)</f>
        <v>1.9</v>
      </c>
      <c r="M684" s="1" t="str">
        <f t="shared" si="43"/>
        <v>兵庫県　郡家</v>
      </c>
      <c r="O684" s="1">
        <f t="shared" si="40"/>
        <v>0</v>
      </c>
      <c r="P684" s="1">
        <f t="shared" si="41"/>
        <v>0</v>
      </c>
      <c r="Q684">
        <f>IF(VLOOKUP($B684,'20230120'!$A$3:$G$838,6,FALSE)="","",VLOOKUP($B684,'20230120'!$A$3:$G$838,6,FALSE))</f>
        <v>5.5</v>
      </c>
      <c r="R684">
        <f>IF(VLOOKUP($B684,'20230120'!$A$3:$G$838,7,FALSE)="","",VLOOKUP($B684,'20230120'!$A$3:$G$838,7,FALSE))</f>
        <v>1.9</v>
      </c>
    </row>
    <row r="685" spans="1:18">
      <c r="A685" s="10">
        <v>679</v>
      </c>
      <c r="B685" s="11">
        <v>384</v>
      </c>
      <c r="C685" t="s">
        <v>1543</v>
      </c>
      <c r="D685" s="12" t="s">
        <v>722</v>
      </c>
      <c r="E685" s="12" t="s">
        <v>1969</v>
      </c>
      <c r="F685" s="11">
        <v>6</v>
      </c>
      <c r="G685" t="str">
        <f t="shared" si="42"/>
        <v>神奈川県</v>
      </c>
      <c r="H685" s="1">
        <f>VLOOKUP(M685,評価協作成!$D$3:$F$838,2,FALSE)</f>
        <v>5</v>
      </c>
      <c r="I685" s="1">
        <f>VLOOKUP(M685,評価協作成!$D$3:$F$838,3,FALSE)</f>
        <v>-0.2</v>
      </c>
      <c r="M685" s="1" t="str">
        <f t="shared" si="43"/>
        <v>神奈川県海老名</v>
      </c>
      <c r="O685" s="1">
        <f t="shared" si="40"/>
        <v>0</v>
      </c>
      <c r="P685" s="1">
        <f t="shared" si="41"/>
        <v>0</v>
      </c>
      <c r="Q685">
        <f>IF(VLOOKUP($B685,'20230120'!$A$3:$G$838,6,FALSE)="","",VLOOKUP($B685,'20230120'!$A$3:$G$838,6,FALSE))</f>
        <v>5</v>
      </c>
      <c r="R685">
        <f>IF(VLOOKUP($B685,'20230120'!$A$3:$G$838,7,FALSE)="","",VLOOKUP($B685,'20230120'!$A$3:$G$838,7,FALSE))</f>
        <v>-0.2</v>
      </c>
    </row>
    <row r="686" spans="1:18">
      <c r="A686" s="10">
        <v>680</v>
      </c>
      <c r="B686" s="11">
        <v>619</v>
      </c>
      <c r="C686" t="s">
        <v>1120</v>
      </c>
      <c r="D686" s="12" t="s">
        <v>1121</v>
      </c>
      <c r="E686" s="12" t="s">
        <v>2186</v>
      </c>
      <c r="F686" s="11">
        <v>6</v>
      </c>
      <c r="G686" t="str">
        <f t="shared" si="42"/>
        <v>岡山県　</v>
      </c>
      <c r="H686" s="1">
        <f>VLOOKUP(M686,評価協作成!$D$3:$F$838,2,FALSE)</f>
        <v>5.3</v>
      </c>
      <c r="I686" s="1">
        <f>VLOOKUP(M686,評価協作成!$D$3:$F$838,3,FALSE)</f>
        <v>1.7</v>
      </c>
      <c r="M686" s="1" t="str">
        <f t="shared" si="43"/>
        <v>岡山県　玉野</v>
      </c>
      <c r="O686" s="1">
        <f t="shared" si="40"/>
        <v>0</v>
      </c>
      <c r="P686" s="1">
        <f t="shared" si="41"/>
        <v>0</v>
      </c>
      <c r="Q686">
        <f>IF(VLOOKUP($B686,'20230120'!$A$3:$G$838,6,FALSE)="","",VLOOKUP($B686,'20230120'!$A$3:$G$838,6,FALSE))</f>
        <v>5.3</v>
      </c>
      <c r="R686">
        <f>IF(VLOOKUP($B686,'20230120'!$A$3:$G$838,7,FALSE)="","",VLOOKUP($B686,'20230120'!$A$3:$G$838,7,FALSE))</f>
        <v>1.7</v>
      </c>
    </row>
    <row r="687" spans="1:18">
      <c r="A687" s="10">
        <v>681</v>
      </c>
      <c r="B687" s="11">
        <v>487</v>
      </c>
      <c r="C687" t="s">
        <v>1556</v>
      </c>
      <c r="D687" s="12" t="s">
        <v>1598</v>
      </c>
      <c r="E687" s="12" t="s">
        <v>2066</v>
      </c>
      <c r="F687" s="11">
        <v>6</v>
      </c>
      <c r="G687" t="str">
        <f t="shared" si="42"/>
        <v>三重県　</v>
      </c>
      <c r="H687" s="1">
        <f>VLOOKUP(M687,評価協作成!$D$3:$F$838,2,FALSE)</f>
        <v>5</v>
      </c>
      <c r="I687" s="1">
        <f>VLOOKUP(M687,評価協作成!$D$3:$F$838,3,FALSE)</f>
        <v>0.9</v>
      </c>
      <c r="M687" s="1" t="str">
        <f>G687&amp;"南勢"</f>
        <v>三重県　南勢</v>
      </c>
      <c r="N687" s="1" t="s">
        <v>3328</v>
      </c>
      <c r="O687" s="1">
        <f t="shared" si="40"/>
        <v>0</v>
      </c>
      <c r="P687" s="1">
        <f t="shared" si="41"/>
        <v>0</v>
      </c>
      <c r="Q687">
        <f>IF(VLOOKUP($B687,'20230120'!$A$3:$G$838,6,FALSE)="","",VLOOKUP($B687,'20230120'!$A$3:$G$838,6,FALSE))</f>
        <v>5</v>
      </c>
      <c r="R687">
        <f>IF(VLOOKUP($B687,'20230120'!$A$3:$G$838,7,FALSE)="","",VLOOKUP($B687,'20230120'!$A$3:$G$838,7,FALSE))</f>
        <v>0.9</v>
      </c>
    </row>
    <row r="688" spans="1:18">
      <c r="A688" s="10">
        <v>682</v>
      </c>
      <c r="B688" s="11">
        <v>479</v>
      </c>
      <c r="C688" t="s">
        <v>883</v>
      </c>
      <c r="D688" s="12" t="s">
        <v>884</v>
      </c>
      <c r="E688" s="12" t="s">
        <v>2058</v>
      </c>
      <c r="F688" s="11">
        <v>6</v>
      </c>
      <c r="G688" t="str">
        <f t="shared" si="42"/>
        <v>三重県　</v>
      </c>
      <c r="H688" s="1">
        <f>VLOOKUP(M688,評価協作成!$D$3:$F$838,2,FALSE)</f>
        <v>5.0999999999999996</v>
      </c>
      <c r="I688" s="1">
        <f>VLOOKUP(M688,評価協作成!$D$3:$F$838,3,FALSE)</f>
        <v>1.6</v>
      </c>
      <c r="M688" s="1" t="str">
        <f t="shared" si="43"/>
        <v>三重県　桑名</v>
      </c>
      <c r="O688" s="1">
        <f t="shared" si="40"/>
        <v>0</v>
      </c>
      <c r="P688" s="1">
        <f t="shared" si="41"/>
        <v>0</v>
      </c>
      <c r="Q688">
        <f>IF(VLOOKUP($B688,'20230120'!$A$3:$G$838,6,FALSE)="","",VLOOKUP($B688,'20230120'!$A$3:$G$838,6,FALSE))</f>
        <v>5.0999999999999996</v>
      </c>
      <c r="R688">
        <f>IF(VLOOKUP($B688,'20230120'!$A$3:$G$838,7,FALSE)="","",VLOOKUP($B688,'20230120'!$A$3:$G$838,7,FALSE))</f>
        <v>1.6</v>
      </c>
    </row>
    <row r="689" spans="1:18">
      <c r="A689" s="10">
        <v>683</v>
      </c>
      <c r="B689" s="11">
        <v>683</v>
      </c>
      <c r="C689" t="s">
        <v>1222</v>
      </c>
      <c r="D689" s="12" t="s">
        <v>1223</v>
      </c>
      <c r="E689" s="12" t="s">
        <v>2249</v>
      </c>
      <c r="F689" s="11">
        <v>6</v>
      </c>
      <c r="G689" t="str">
        <f t="shared" si="42"/>
        <v>愛媛県　</v>
      </c>
      <c r="H689" s="1">
        <f>VLOOKUP(M689,評価協作成!$D$3:$F$838,2,FALSE)</f>
        <v>6.5</v>
      </c>
      <c r="I689" s="1">
        <f>VLOOKUP(M689,評価協作成!$D$3:$F$838,3,FALSE)</f>
        <v>3.6</v>
      </c>
      <c r="M689" s="1" t="str">
        <f t="shared" si="43"/>
        <v>愛媛県　長浜</v>
      </c>
      <c r="O689" s="1">
        <f t="shared" si="40"/>
        <v>9.9999999999999645E-2</v>
      </c>
      <c r="P689" s="1">
        <f t="shared" si="41"/>
        <v>0</v>
      </c>
      <c r="Q689">
        <f>IF(VLOOKUP($B689,'20230120'!$A$3:$G$838,6,FALSE)="","",VLOOKUP($B689,'20230120'!$A$3:$G$838,6,FALSE))</f>
        <v>6.6</v>
      </c>
      <c r="R689">
        <f>IF(VLOOKUP($B689,'20230120'!$A$3:$G$838,7,FALSE)="","",VLOOKUP($B689,'20230120'!$A$3:$G$838,7,FALSE))</f>
        <v>3.6</v>
      </c>
    </row>
    <row r="690" spans="1:18">
      <c r="A690" s="10">
        <v>684</v>
      </c>
      <c r="B690" s="11">
        <v>671</v>
      </c>
      <c r="C690" t="s">
        <v>1202</v>
      </c>
      <c r="D690" s="12" t="s">
        <v>1203</v>
      </c>
      <c r="E690" s="12" t="s">
        <v>2237</v>
      </c>
      <c r="F690" s="11">
        <v>6</v>
      </c>
      <c r="G690" t="str">
        <f t="shared" si="42"/>
        <v>香川県　</v>
      </c>
      <c r="H690" s="1">
        <f>VLOOKUP(M690,評価協作成!$D$3:$F$838,2,FALSE)</f>
        <v>5.0999999999999996</v>
      </c>
      <c r="I690" s="1">
        <f>VLOOKUP(M690,評価協作成!$D$3:$F$838,3,FALSE)</f>
        <v>1.5</v>
      </c>
      <c r="M690" s="1" t="str">
        <f t="shared" si="43"/>
        <v>香川県　内海</v>
      </c>
      <c r="O690" s="1">
        <f t="shared" si="40"/>
        <v>0</v>
      </c>
      <c r="P690" s="1">
        <f t="shared" si="41"/>
        <v>0</v>
      </c>
      <c r="Q690">
        <f>IF(VLOOKUP($B690,'20230120'!$A$3:$G$838,6,FALSE)="","",VLOOKUP($B690,'20230120'!$A$3:$G$838,6,FALSE))</f>
        <v>5.0999999999999996</v>
      </c>
      <c r="R690">
        <f>IF(VLOOKUP($B690,'20230120'!$A$3:$G$838,7,FALSE)="","",VLOOKUP($B690,'20230120'!$A$3:$G$838,7,FALSE))</f>
        <v>1.5</v>
      </c>
    </row>
    <row r="691" spans="1:18">
      <c r="A691" s="10">
        <v>685</v>
      </c>
      <c r="B691" s="11">
        <v>727</v>
      </c>
      <c r="C691" t="s">
        <v>1300</v>
      </c>
      <c r="D691" s="12" t="s">
        <v>1301</v>
      </c>
      <c r="E691" s="12" t="s">
        <v>2290</v>
      </c>
      <c r="F691" s="11">
        <v>6</v>
      </c>
      <c r="G691" t="str">
        <f t="shared" si="42"/>
        <v>福岡県　</v>
      </c>
      <c r="H691" s="1">
        <f>VLOOKUP(M691,評価協作成!$D$3:$F$838,2,FALSE)</f>
        <v>6</v>
      </c>
      <c r="I691" s="1">
        <f>VLOOKUP(M691,評価協作成!$D$3:$F$838,3,FALSE)</f>
        <v>2.5</v>
      </c>
      <c r="M691" s="1" t="str">
        <f t="shared" si="43"/>
        <v>福岡県　太宰府</v>
      </c>
      <c r="O691" s="1">
        <f t="shared" si="40"/>
        <v>0</v>
      </c>
      <c r="P691" s="1">
        <f t="shared" si="41"/>
        <v>0</v>
      </c>
      <c r="Q691">
        <f>IF(VLOOKUP($B691,'20230120'!$A$3:$G$838,6,FALSE)="","",VLOOKUP($B691,'20230120'!$A$3:$G$838,6,FALSE))</f>
        <v>6</v>
      </c>
      <c r="R691">
        <f>IF(VLOOKUP($B691,'20230120'!$A$3:$G$838,7,FALSE)="","",VLOOKUP($B691,'20230120'!$A$3:$G$838,7,FALSE))</f>
        <v>2.5</v>
      </c>
    </row>
    <row r="692" spans="1:18">
      <c r="A692" s="10">
        <v>686</v>
      </c>
      <c r="B692" s="11">
        <v>763</v>
      </c>
      <c r="C692" t="s">
        <v>1258</v>
      </c>
      <c r="D692" s="12" t="s">
        <v>1259</v>
      </c>
      <c r="E692" s="12" t="s">
        <v>2323</v>
      </c>
      <c r="F692" s="11">
        <v>6</v>
      </c>
      <c r="G692" t="str">
        <f t="shared" si="42"/>
        <v>佐賀県　</v>
      </c>
      <c r="H692" s="1">
        <f>VLOOKUP(M692,評価協作成!$D$3:$F$838,2,FALSE)</f>
        <v>5.4</v>
      </c>
      <c r="I692" s="1">
        <f>VLOOKUP(M692,評価協作成!$D$3:$F$838,3,FALSE)</f>
        <v>1.9</v>
      </c>
      <c r="M692" s="1" t="str">
        <f t="shared" si="43"/>
        <v>佐賀県　佐賀</v>
      </c>
      <c r="O692" s="1">
        <f t="shared" si="40"/>
        <v>0</v>
      </c>
      <c r="P692" s="1">
        <f t="shared" si="41"/>
        <v>0</v>
      </c>
      <c r="Q692">
        <f>IF(VLOOKUP($B692,'20230120'!$A$3:$G$838,6,FALSE)="","",VLOOKUP($B692,'20230120'!$A$3:$G$838,6,FALSE))</f>
        <v>5.4</v>
      </c>
      <c r="R692">
        <f>IF(VLOOKUP($B692,'20230120'!$A$3:$G$838,7,FALSE)="","",VLOOKUP($B692,'20230120'!$A$3:$G$838,7,FALSE))</f>
        <v>1.9</v>
      </c>
    </row>
    <row r="693" spans="1:18">
      <c r="A693" s="10">
        <v>687</v>
      </c>
      <c r="B693" s="11">
        <v>672</v>
      </c>
      <c r="C693" t="s">
        <v>1204</v>
      </c>
      <c r="D693" s="12" t="s">
        <v>1205</v>
      </c>
      <c r="E693" s="12" t="s">
        <v>2238</v>
      </c>
      <c r="F693" s="11">
        <v>6</v>
      </c>
      <c r="G693" t="str">
        <f t="shared" si="42"/>
        <v>香川県　</v>
      </c>
      <c r="H693" s="1">
        <f>VLOOKUP(M693,評価協作成!$D$3:$F$838,2,FALSE)</f>
        <v>5.8</v>
      </c>
      <c r="I693" s="1">
        <f>VLOOKUP(M693,評価協作成!$D$3:$F$838,3,FALSE)</f>
        <v>2.4</v>
      </c>
      <c r="M693" s="1" t="str">
        <f t="shared" si="43"/>
        <v>香川県　高松</v>
      </c>
      <c r="O693" s="1">
        <f t="shared" si="40"/>
        <v>0</v>
      </c>
      <c r="P693" s="1">
        <f t="shared" si="41"/>
        <v>0</v>
      </c>
      <c r="Q693">
        <f>IF(VLOOKUP($B693,'20230120'!$A$3:$G$838,6,FALSE)="","",VLOOKUP($B693,'20230120'!$A$3:$G$838,6,FALSE))</f>
        <v>5.8</v>
      </c>
      <c r="R693">
        <f>IF(VLOOKUP($B693,'20230120'!$A$3:$G$838,7,FALSE)="","",VLOOKUP($B693,'20230120'!$A$3:$G$838,7,FALSE))</f>
        <v>2.4</v>
      </c>
    </row>
    <row r="694" spans="1:18">
      <c r="A694" s="10">
        <v>688</v>
      </c>
      <c r="B694" s="11">
        <v>801</v>
      </c>
      <c r="C694" t="s">
        <v>1526</v>
      </c>
      <c r="D694" s="12" t="s">
        <v>1632</v>
      </c>
      <c r="E694" s="12" t="s">
        <v>2359</v>
      </c>
      <c r="F694" s="11">
        <v>7</v>
      </c>
      <c r="G694" t="str">
        <f t="shared" si="42"/>
        <v>鹿児島県</v>
      </c>
      <c r="H694" s="1">
        <f>VLOOKUP(M694,評価協作成!$D$3:$F$838,2,FALSE)</f>
        <v>6.1</v>
      </c>
      <c r="I694" s="1">
        <f>VLOOKUP(M694,評価協作成!$D$3:$F$838,3,FALSE)</f>
        <v>1</v>
      </c>
      <c r="M694" s="1" t="str">
        <f t="shared" si="43"/>
        <v>鹿児島県さつま柏原</v>
      </c>
      <c r="O694" s="1">
        <f t="shared" si="40"/>
        <v>0</v>
      </c>
      <c r="P694" s="1">
        <f t="shared" si="41"/>
        <v>0</v>
      </c>
      <c r="Q694">
        <f>IF(VLOOKUP($B694,'20230120'!$A$3:$G$838,6,FALSE)="","",VLOOKUP($B694,'20230120'!$A$3:$G$838,6,FALSE))</f>
        <v>6.1</v>
      </c>
      <c r="R694">
        <f>IF(VLOOKUP($B694,'20230120'!$A$3:$G$838,7,FALSE)="","",VLOOKUP($B694,'20230120'!$A$3:$G$838,7,FALSE))</f>
        <v>1</v>
      </c>
    </row>
    <row r="695" spans="1:18">
      <c r="A695" s="10">
        <v>689</v>
      </c>
      <c r="B695" s="11">
        <v>748</v>
      </c>
      <c r="C695" t="s">
        <v>1337</v>
      </c>
      <c r="D695" s="12" t="s">
        <v>1338</v>
      </c>
      <c r="E695" s="12" t="s">
        <v>2309</v>
      </c>
      <c r="F695" s="11">
        <v>6</v>
      </c>
      <c r="G695" t="str">
        <f t="shared" si="42"/>
        <v>長崎県　</v>
      </c>
      <c r="H695" s="1">
        <f>VLOOKUP(M695,評価協作成!$D$3:$F$838,2,FALSE)</f>
        <v>5.5</v>
      </c>
      <c r="I695" s="1">
        <f>VLOOKUP(M695,評価協作成!$D$3:$F$838,3,FALSE)</f>
        <v>2.4</v>
      </c>
      <c r="M695" s="1" t="str">
        <f t="shared" si="43"/>
        <v>長崎県　厳原</v>
      </c>
      <c r="O695" s="1">
        <f t="shared" si="40"/>
        <v>0</v>
      </c>
      <c r="P695" s="1">
        <f t="shared" si="41"/>
        <v>0</v>
      </c>
      <c r="Q695">
        <f>IF(VLOOKUP($B695,'20230120'!$A$3:$G$838,6,FALSE)="","",VLOOKUP($B695,'20230120'!$A$3:$G$838,6,FALSE))</f>
        <v>5.5</v>
      </c>
      <c r="R695">
        <f>IF(VLOOKUP($B695,'20230120'!$A$3:$G$838,7,FALSE)="","",VLOOKUP($B695,'20230120'!$A$3:$G$838,7,FALSE))</f>
        <v>2.4</v>
      </c>
    </row>
    <row r="696" spans="1:18">
      <c r="A696" s="10">
        <v>690</v>
      </c>
      <c r="B696" s="11">
        <v>387</v>
      </c>
      <c r="C696" t="s">
        <v>1586</v>
      </c>
      <c r="D696" s="12" t="s">
        <v>1585</v>
      </c>
      <c r="E696" s="12" t="s">
        <v>1972</v>
      </c>
      <c r="F696" s="11">
        <v>6</v>
      </c>
      <c r="G696" t="str">
        <f t="shared" si="42"/>
        <v>神奈川県</v>
      </c>
      <c r="H696" s="1">
        <f>VLOOKUP(M696,評価協作成!$D$3:$F$838,2,FALSE)</f>
        <v>5.8</v>
      </c>
      <c r="I696" s="1">
        <f>VLOOKUP(M696,評価協作成!$D$3:$F$838,3,FALSE)</f>
        <v>1.3</v>
      </c>
      <c r="M696" s="1" t="str">
        <f t="shared" si="43"/>
        <v>神奈川県小田原</v>
      </c>
      <c r="O696" s="1">
        <f t="shared" si="40"/>
        <v>0</v>
      </c>
      <c r="P696" s="1">
        <f t="shared" si="41"/>
        <v>0</v>
      </c>
      <c r="Q696">
        <f>IF(VLOOKUP($B696,'20230120'!$A$3:$G$838,6,FALSE)="","",VLOOKUP($B696,'20230120'!$A$3:$G$838,6,FALSE))</f>
        <v>5.8</v>
      </c>
      <c r="R696">
        <f>IF(VLOOKUP($B696,'20230120'!$A$3:$G$838,7,FALSE)="","",VLOOKUP($B696,'20230120'!$A$3:$G$838,7,FALSE))</f>
        <v>1.3</v>
      </c>
    </row>
    <row r="697" spans="1:18">
      <c r="A697" s="10">
        <v>691</v>
      </c>
      <c r="B697" s="11">
        <v>678</v>
      </c>
      <c r="C697" t="s">
        <v>1216</v>
      </c>
      <c r="D697" s="12" t="s">
        <v>1217</v>
      </c>
      <c r="E697" s="12" t="s">
        <v>2244</v>
      </c>
      <c r="F697" s="11">
        <v>6</v>
      </c>
      <c r="G697" t="str">
        <f t="shared" si="42"/>
        <v>愛媛県　</v>
      </c>
      <c r="H697" s="1">
        <f>VLOOKUP(M697,評価協作成!$D$3:$F$838,2,FALSE)</f>
        <v>5.9</v>
      </c>
      <c r="I697" s="1">
        <f>VLOOKUP(M697,評価協作成!$D$3:$F$838,3,FALSE)</f>
        <v>1.8</v>
      </c>
      <c r="M697" s="1" t="str">
        <f t="shared" si="43"/>
        <v>愛媛県　今治</v>
      </c>
      <c r="O697" s="1">
        <f t="shared" si="40"/>
        <v>0</v>
      </c>
      <c r="P697" s="1">
        <f t="shared" si="41"/>
        <v>0</v>
      </c>
      <c r="Q697">
        <f>IF(VLOOKUP($B697,'20230120'!$A$3:$G$838,6,FALSE)="","",VLOOKUP($B697,'20230120'!$A$3:$G$838,6,FALSE))</f>
        <v>5.9</v>
      </c>
      <c r="R697">
        <f>IF(VLOOKUP($B697,'20230120'!$A$3:$G$838,7,FALSE)="","",VLOOKUP($B697,'20230120'!$A$3:$G$838,7,FALSE))</f>
        <v>1.8</v>
      </c>
    </row>
    <row r="698" spans="1:18">
      <c r="A698" s="10">
        <v>692</v>
      </c>
      <c r="B698" s="11">
        <v>768</v>
      </c>
      <c r="C698" t="s">
        <v>1367</v>
      </c>
      <c r="D698" s="12" t="s">
        <v>1368</v>
      </c>
      <c r="E698" s="12" t="s">
        <v>2328</v>
      </c>
      <c r="F698" s="11">
        <v>6</v>
      </c>
      <c r="G698" t="str">
        <f t="shared" si="42"/>
        <v>熊本県　</v>
      </c>
      <c r="H698" s="1">
        <f>VLOOKUP(M698,評価協作成!$D$3:$F$838,2,FALSE)</f>
        <v>5.5</v>
      </c>
      <c r="I698" s="1">
        <f>VLOOKUP(M698,評価協作成!$D$3:$F$838,3,FALSE)</f>
        <v>0.8</v>
      </c>
      <c r="M698" s="1" t="str">
        <f t="shared" si="43"/>
        <v>熊本県　岱明</v>
      </c>
      <c r="O698" s="1">
        <f t="shared" si="40"/>
        <v>0</v>
      </c>
      <c r="P698" s="1">
        <f t="shared" si="41"/>
        <v>0</v>
      </c>
      <c r="Q698">
        <f>IF(VLOOKUP($B698,'20230120'!$A$3:$G$838,6,FALSE)="","",VLOOKUP($B698,'20230120'!$A$3:$G$838,6,FALSE))</f>
        <v>5.5</v>
      </c>
      <c r="R698">
        <f>IF(VLOOKUP($B698,'20230120'!$A$3:$G$838,7,FALSE)="","",VLOOKUP($B698,'20230120'!$A$3:$G$838,7,FALSE))</f>
        <v>0.8</v>
      </c>
    </row>
    <row r="699" spans="1:18">
      <c r="A699" s="10">
        <v>693</v>
      </c>
      <c r="B699" s="11">
        <v>807</v>
      </c>
      <c r="C699" t="s">
        <v>1440</v>
      </c>
      <c r="D699" s="12" t="s">
        <v>1441</v>
      </c>
      <c r="E699" s="12" t="s">
        <v>2365</v>
      </c>
      <c r="F699" s="11">
        <v>7</v>
      </c>
      <c r="G699" t="str">
        <f t="shared" si="42"/>
        <v>鹿児島県</v>
      </c>
      <c r="H699" s="1">
        <f>VLOOKUP(M699,評価協作成!$D$3:$F$838,2,FALSE)</f>
        <v>5.8</v>
      </c>
      <c r="I699" s="1">
        <f>VLOOKUP(M699,評価協作成!$D$3:$F$838,3,FALSE)</f>
        <v>1.7</v>
      </c>
      <c r="M699" s="1" t="str">
        <f t="shared" si="43"/>
        <v>鹿児島県輝北</v>
      </c>
      <c r="O699" s="1">
        <f t="shared" si="40"/>
        <v>0</v>
      </c>
      <c r="P699" s="1">
        <f t="shared" si="41"/>
        <v>0</v>
      </c>
      <c r="Q699">
        <f>IF(VLOOKUP($B699,'20230120'!$A$3:$G$838,6,FALSE)="","",VLOOKUP($B699,'20230120'!$A$3:$G$838,6,FALSE))</f>
        <v>5.8</v>
      </c>
      <c r="R699">
        <f>IF(VLOOKUP($B699,'20230120'!$A$3:$G$838,7,FALSE)="","",VLOOKUP($B699,'20230120'!$A$3:$G$838,7,FALSE))</f>
        <v>1.7</v>
      </c>
    </row>
    <row r="700" spans="1:18">
      <c r="A700" s="10">
        <v>694</v>
      </c>
      <c r="B700" s="11">
        <v>732</v>
      </c>
      <c r="C700" t="s">
        <v>1308</v>
      </c>
      <c r="D700" s="12" t="s">
        <v>1309</v>
      </c>
      <c r="E700" s="12" t="s">
        <v>2295</v>
      </c>
      <c r="F700" s="11">
        <v>6</v>
      </c>
      <c r="G700" t="str">
        <f t="shared" si="42"/>
        <v>福岡県　</v>
      </c>
      <c r="H700" s="1">
        <f>VLOOKUP(M700,評価協作成!$D$3:$F$838,2,FALSE)</f>
        <v>5.2</v>
      </c>
      <c r="I700" s="1">
        <f>VLOOKUP(M700,評価協作成!$D$3:$F$838,3,FALSE)</f>
        <v>0.6</v>
      </c>
      <c r="M700" s="1" t="str">
        <f t="shared" si="43"/>
        <v>福岡県　大牟田</v>
      </c>
      <c r="O700" s="1">
        <f t="shared" si="40"/>
        <v>0</v>
      </c>
      <c r="P700" s="1">
        <f t="shared" si="41"/>
        <v>0</v>
      </c>
      <c r="Q700">
        <f>IF(VLOOKUP($B700,'20230120'!$A$3:$G$838,6,FALSE)="","",VLOOKUP($B700,'20230120'!$A$3:$G$838,6,FALSE))</f>
        <v>5.2</v>
      </c>
      <c r="R700">
        <f>IF(VLOOKUP($B700,'20230120'!$A$3:$G$838,7,FALSE)="","",VLOOKUP($B700,'20230120'!$A$3:$G$838,7,FALSE))</f>
        <v>0.6</v>
      </c>
    </row>
    <row r="701" spans="1:18">
      <c r="A701" s="10">
        <v>695</v>
      </c>
      <c r="B701" s="11">
        <v>722</v>
      </c>
      <c r="C701" t="s">
        <v>856</v>
      </c>
      <c r="D701" s="12" t="s">
        <v>1291</v>
      </c>
      <c r="E701" s="12" t="s">
        <v>2285</v>
      </c>
      <c r="F701" s="11">
        <v>6</v>
      </c>
      <c r="G701" t="str">
        <f t="shared" si="42"/>
        <v>福岡県　</v>
      </c>
      <c r="H701" s="1">
        <f>VLOOKUP(M701,評価協作成!$D$3:$F$838,2,FALSE)</f>
        <v>6.1</v>
      </c>
      <c r="I701" s="1">
        <f>VLOOKUP(M701,評価協作成!$D$3:$F$838,3,FALSE)</f>
        <v>3</v>
      </c>
      <c r="M701" s="1" t="str">
        <f t="shared" si="43"/>
        <v>福岡県　八幡</v>
      </c>
      <c r="O701" s="1">
        <f t="shared" si="40"/>
        <v>0</v>
      </c>
      <c r="P701" s="1">
        <f t="shared" si="41"/>
        <v>0</v>
      </c>
      <c r="Q701">
        <f>IF(VLOOKUP($B701,'20230120'!$A$3:$G$838,6,FALSE)="","",VLOOKUP($B701,'20230120'!$A$3:$G$838,6,FALSE))</f>
        <v>6.1</v>
      </c>
      <c r="R701">
        <f>IF(VLOOKUP($B701,'20230120'!$A$3:$G$838,7,FALSE)="","",VLOOKUP($B701,'20230120'!$A$3:$G$838,7,FALSE))</f>
        <v>3</v>
      </c>
    </row>
    <row r="702" spans="1:18">
      <c r="A702" s="10">
        <v>696</v>
      </c>
      <c r="B702" s="11">
        <v>777</v>
      </c>
      <c r="C702" t="s">
        <v>1385</v>
      </c>
      <c r="D702" s="12" t="s">
        <v>1386</v>
      </c>
      <c r="E702" s="12" t="s">
        <v>2337</v>
      </c>
      <c r="F702" s="11">
        <v>7</v>
      </c>
      <c r="G702" t="str">
        <f t="shared" si="42"/>
        <v>熊本県　</v>
      </c>
      <c r="H702" s="1">
        <f>VLOOKUP(M702,評価協作成!$D$3:$F$838,2,FALSE)</f>
        <v>5.9</v>
      </c>
      <c r="I702" s="1">
        <f>VLOOKUP(M702,評価協作成!$D$3:$F$838,3,FALSE)</f>
        <v>1.9</v>
      </c>
      <c r="M702" s="1" t="str">
        <f t="shared" si="43"/>
        <v>熊本県　本渡</v>
      </c>
      <c r="O702" s="1">
        <f t="shared" si="40"/>
        <v>0</v>
      </c>
      <c r="P702" s="1">
        <f t="shared" si="41"/>
        <v>0</v>
      </c>
      <c r="Q702">
        <f>IF(VLOOKUP($B702,'20230120'!$A$3:$G$838,6,FALSE)="","",VLOOKUP($B702,'20230120'!$A$3:$G$838,6,FALSE))</f>
        <v>5.9</v>
      </c>
      <c r="R702">
        <f>IF(VLOOKUP($B702,'20230120'!$A$3:$G$838,7,FALSE)="","",VLOOKUP($B702,'20230120'!$A$3:$G$838,7,FALSE))</f>
        <v>1.9</v>
      </c>
    </row>
    <row r="703" spans="1:18">
      <c r="A703" s="10">
        <v>697</v>
      </c>
      <c r="B703" s="11">
        <v>733</v>
      </c>
      <c r="C703" t="s">
        <v>1310</v>
      </c>
      <c r="D703" s="12" t="s">
        <v>1311</v>
      </c>
      <c r="E703" s="12" t="s">
        <v>2296</v>
      </c>
      <c r="F703" s="11">
        <v>6</v>
      </c>
      <c r="G703" t="str">
        <f t="shared" si="42"/>
        <v>大分県　</v>
      </c>
      <c r="H703" s="1">
        <f>VLOOKUP(M703,評価協作成!$D$3:$F$838,2,FALSE)</f>
        <v>5.8</v>
      </c>
      <c r="I703" s="1">
        <f>VLOOKUP(M703,評価協作成!$D$3:$F$838,3,FALSE)</f>
        <v>2.2000000000000002</v>
      </c>
      <c r="M703" s="1" t="str">
        <f t="shared" si="43"/>
        <v>大分県　国見</v>
      </c>
      <c r="O703" s="1">
        <f t="shared" si="40"/>
        <v>0</v>
      </c>
      <c r="P703" s="1">
        <f t="shared" si="41"/>
        <v>0</v>
      </c>
      <c r="Q703">
        <f>IF(VLOOKUP($B703,'20230120'!$A$3:$G$838,6,FALSE)="","",VLOOKUP($B703,'20230120'!$A$3:$G$838,6,FALSE))</f>
        <v>5.8</v>
      </c>
      <c r="R703">
        <f>IF(VLOOKUP($B703,'20230120'!$A$3:$G$838,7,FALSE)="","",VLOOKUP($B703,'20230120'!$A$3:$G$838,7,FALSE))</f>
        <v>2.2000000000000002</v>
      </c>
    </row>
    <row r="704" spans="1:18">
      <c r="A704" s="10">
        <v>698</v>
      </c>
      <c r="B704" s="11">
        <v>749</v>
      </c>
      <c r="C704" t="s">
        <v>1339</v>
      </c>
      <c r="D704" s="12" t="s">
        <v>1340</v>
      </c>
      <c r="E704" s="12" t="s">
        <v>2310</v>
      </c>
      <c r="F704" s="11">
        <v>7</v>
      </c>
      <c r="G704" t="str">
        <f t="shared" si="42"/>
        <v>長崎県　</v>
      </c>
      <c r="H704" s="1">
        <f>VLOOKUP(M704,評価協作成!$D$3:$F$838,2,FALSE)</f>
        <v>5.7</v>
      </c>
      <c r="I704" s="1">
        <f>VLOOKUP(M704,評価協作成!$D$3:$F$838,3,FALSE)</f>
        <v>3.6</v>
      </c>
      <c r="M704" s="1" t="str">
        <f t="shared" si="43"/>
        <v>長崎県　芦辺</v>
      </c>
      <c r="O704" s="1">
        <f t="shared" si="40"/>
        <v>0</v>
      </c>
      <c r="P704" s="1">
        <f t="shared" si="41"/>
        <v>0</v>
      </c>
      <c r="Q704">
        <f>IF(VLOOKUP($B704,'20230120'!$A$3:$G$838,6,FALSE)="","",VLOOKUP($B704,'20230120'!$A$3:$G$838,6,FALSE))</f>
        <v>5.7</v>
      </c>
      <c r="R704">
        <f>IF(VLOOKUP($B704,'20230120'!$A$3:$G$838,7,FALSE)="","",VLOOKUP($B704,'20230120'!$A$3:$G$838,7,FALSE))</f>
        <v>3.6</v>
      </c>
    </row>
    <row r="705" spans="1:18">
      <c r="A705" s="10">
        <v>699</v>
      </c>
      <c r="B705" s="11">
        <v>751</v>
      </c>
      <c r="C705" t="s">
        <v>1343</v>
      </c>
      <c r="D705" s="12" t="s">
        <v>1344</v>
      </c>
      <c r="E705" s="12" t="s">
        <v>2312</v>
      </c>
      <c r="F705" s="11">
        <v>6</v>
      </c>
      <c r="G705" t="str">
        <f t="shared" si="42"/>
        <v>長崎県　</v>
      </c>
      <c r="H705" s="1">
        <f>VLOOKUP(M705,評価協作成!$D$3:$F$838,2,FALSE)</f>
        <v>6.3</v>
      </c>
      <c r="I705" s="1">
        <f>VLOOKUP(M705,評価協作成!$D$3:$F$838,3,FALSE)</f>
        <v>2.8</v>
      </c>
      <c r="M705" s="1" t="str">
        <f t="shared" si="43"/>
        <v>長崎県　松浦</v>
      </c>
      <c r="O705" s="1">
        <f t="shared" si="40"/>
        <v>0</v>
      </c>
      <c r="P705" s="1">
        <f t="shared" si="41"/>
        <v>0</v>
      </c>
      <c r="Q705">
        <f>IF(VLOOKUP($B705,'20230120'!$A$3:$G$838,6,FALSE)="","",VLOOKUP($B705,'20230120'!$A$3:$G$838,6,FALSE))</f>
        <v>6.3</v>
      </c>
      <c r="R705">
        <f>IF(VLOOKUP($B705,'20230120'!$A$3:$G$838,7,FALSE)="","",VLOOKUP($B705,'20230120'!$A$3:$G$838,7,FALSE))</f>
        <v>2.8</v>
      </c>
    </row>
    <row r="706" spans="1:18">
      <c r="A706" s="10">
        <v>700</v>
      </c>
      <c r="B706" s="11">
        <v>449</v>
      </c>
      <c r="C706" t="s">
        <v>828</v>
      </c>
      <c r="D706" s="12" t="s">
        <v>829</v>
      </c>
      <c r="E706" s="12" t="s">
        <v>2030</v>
      </c>
      <c r="F706" s="11">
        <v>6</v>
      </c>
      <c r="G706" t="str">
        <f t="shared" si="42"/>
        <v>愛知県　</v>
      </c>
      <c r="H706" s="1">
        <f>VLOOKUP(M706,評価協作成!$D$3:$F$838,2,FALSE)</f>
        <v>5.3</v>
      </c>
      <c r="I706" s="1">
        <f>VLOOKUP(M706,評価協作成!$D$3:$F$838,3,FALSE)</f>
        <v>1.5</v>
      </c>
      <c r="M706" s="1" t="str">
        <f t="shared" si="43"/>
        <v>愛知県　東海</v>
      </c>
      <c r="O706" s="1">
        <f t="shared" si="40"/>
        <v>0</v>
      </c>
      <c r="P706" s="1">
        <f t="shared" si="41"/>
        <v>0</v>
      </c>
      <c r="Q706">
        <f>IF(VLOOKUP($B706,'20230120'!$A$3:$G$838,6,FALSE)="","",VLOOKUP($B706,'20230120'!$A$3:$G$838,6,FALSE))</f>
        <v>5.3</v>
      </c>
      <c r="R706">
        <f>IF(VLOOKUP($B706,'20230120'!$A$3:$G$838,7,FALSE)="","",VLOOKUP($B706,'20230120'!$A$3:$G$838,7,FALSE))</f>
        <v>1.5</v>
      </c>
    </row>
    <row r="707" spans="1:18">
      <c r="A707" s="10">
        <v>701</v>
      </c>
      <c r="B707" s="11">
        <v>673</v>
      </c>
      <c r="C707" t="s">
        <v>1206</v>
      </c>
      <c r="D707" s="12" t="s">
        <v>1207</v>
      </c>
      <c r="E707" s="12" t="s">
        <v>2239</v>
      </c>
      <c r="F707" s="11">
        <v>6</v>
      </c>
      <c r="G707" t="str">
        <f t="shared" si="42"/>
        <v>香川県　</v>
      </c>
      <c r="H707" s="1">
        <f>VLOOKUP(M707,評価協作成!$D$3:$F$838,2,FALSE)</f>
        <v>6.1</v>
      </c>
      <c r="I707" s="1">
        <f>VLOOKUP(M707,評価協作成!$D$3:$F$838,3,FALSE)</f>
        <v>2.8</v>
      </c>
      <c r="M707" s="1" t="str">
        <f t="shared" si="43"/>
        <v>香川県　多度津</v>
      </c>
      <c r="O707" s="1">
        <f t="shared" si="40"/>
        <v>0</v>
      </c>
      <c r="P707" s="1">
        <f t="shared" si="41"/>
        <v>0</v>
      </c>
      <c r="Q707">
        <f>IF(VLOOKUP($B707,'20230120'!$A$3:$G$838,6,FALSE)="","",VLOOKUP($B707,'20230120'!$A$3:$G$838,6,FALSE))</f>
        <v>6.1</v>
      </c>
      <c r="R707">
        <f>IF(VLOOKUP($B707,'20230120'!$A$3:$G$838,7,FALSE)="","",VLOOKUP($B707,'20230120'!$A$3:$G$838,7,FALSE))</f>
        <v>2.8</v>
      </c>
    </row>
    <row r="708" spans="1:18">
      <c r="A708" s="10">
        <v>702</v>
      </c>
      <c r="B708" s="11">
        <v>483</v>
      </c>
      <c r="C708" t="s">
        <v>891</v>
      </c>
      <c r="D708" s="12" t="s">
        <v>892</v>
      </c>
      <c r="E708" s="12" t="s">
        <v>2062</v>
      </c>
      <c r="F708" s="11">
        <v>6</v>
      </c>
      <c r="G708" t="str">
        <f t="shared" si="42"/>
        <v>三重県　</v>
      </c>
      <c r="H708" s="1">
        <f>VLOOKUP(M708,評価協作成!$D$3:$F$838,2,FALSE)</f>
        <v>5.4</v>
      </c>
      <c r="I708" s="1">
        <f>VLOOKUP(M708,評価協作成!$D$3:$F$838,3,FALSE)</f>
        <v>2.6</v>
      </c>
      <c r="M708" s="1" t="str">
        <f t="shared" si="43"/>
        <v>三重県　津</v>
      </c>
      <c r="O708" s="1">
        <f t="shared" si="40"/>
        <v>0</v>
      </c>
      <c r="P708" s="1">
        <f t="shared" si="41"/>
        <v>0</v>
      </c>
      <c r="Q708">
        <f>IF(VLOOKUP($B708,'20230120'!$A$3:$G$838,6,FALSE)="","",VLOOKUP($B708,'20230120'!$A$3:$G$838,6,FALSE))</f>
        <v>5.4</v>
      </c>
      <c r="R708">
        <f>IF(VLOOKUP($B708,'20230120'!$A$3:$G$838,7,FALSE)="","",VLOOKUP($B708,'20230120'!$A$3:$G$838,7,FALSE))</f>
        <v>2.6</v>
      </c>
    </row>
    <row r="709" spans="1:18">
      <c r="A709" s="10">
        <v>703</v>
      </c>
      <c r="B709" s="11">
        <v>816</v>
      </c>
      <c r="C709" t="s">
        <v>648</v>
      </c>
      <c r="D709" s="12" t="s">
        <v>649</v>
      </c>
      <c r="E709" s="12" t="s">
        <v>2373</v>
      </c>
      <c r="F709" s="11">
        <v>7</v>
      </c>
      <c r="G709" t="str">
        <f t="shared" si="42"/>
        <v>鹿児島県</v>
      </c>
      <c r="H709" s="1">
        <f>VLOOKUP(M709,評価協作成!$D$3:$F$838,2,FALSE)</f>
        <v>6.6</v>
      </c>
      <c r="I709" s="1">
        <f>VLOOKUP(M709,評価協作成!$D$3:$F$838,3,FALSE)</f>
        <v>2.1</v>
      </c>
      <c r="M709" s="1" t="str">
        <f t="shared" si="43"/>
        <v>鹿児島県田代</v>
      </c>
      <c r="O709" s="1">
        <f t="shared" si="40"/>
        <v>0</v>
      </c>
      <c r="P709" s="1">
        <f t="shared" si="41"/>
        <v>0</v>
      </c>
      <c r="Q709">
        <f>IF(VLOOKUP($B709,'20230120'!$A$3:$G$838,6,FALSE)="","",VLOOKUP($B709,'20230120'!$A$3:$G$838,6,FALSE))</f>
        <v>6.6</v>
      </c>
      <c r="R709">
        <f>IF(VLOOKUP($B709,'20230120'!$A$3:$G$838,7,FALSE)="","",VLOOKUP($B709,'20230120'!$A$3:$G$838,7,FALSE))</f>
        <v>2.1</v>
      </c>
    </row>
    <row r="710" spans="1:18">
      <c r="A710" s="10">
        <v>704</v>
      </c>
      <c r="B710" s="11">
        <v>682</v>
      </c>
      <c r="C710" t="s">
        <v>1220</v>
      </c>
      <c r="D710" s="12" t="s">
        <v>1221</v>
      </c>
      <c r="E710" s="12" t="s">
        <v>2248</v>
      </c>
      <c r="F710" s="11">
        <v>7</v>
      </c>
      <c r="G710" t="str">
        <f t="shared" si="42"/>
        <v>愛媛県　</v>
      </c>
      <c r="H710" s="1">
        <f>VLOOKUP(M710,評価協作成!$D$3:$F$838,2,FALSE)</f>
        <v>6.3</v>
      </c>
      <c r="I710" s="1">
        <f>VLOOKUP(M710,評価協作成!$D$3:$F$838,3,FALSE)</f>
        <v>2.5</v>
      </c>
      <c r="M710" s="1" t="str">
        <f t="shared" si="43"/>
        <v>愛媛県　松山</v>
      </c>
      <c r="O710" s="1">
        <f t="shared" si="40"/>
        <v>0</v>
      </c>
      <c r="P710" s="1">
        <f t="shared" si="41"/>
        <v>0</v>
      </c>
      <c r="Q710">
        <f>IF(VLOOKUP($B710,'20230120'!$A$3:$G$838,6,FALSE)="","",VLOOKUP($B710,'20230120'!$A$3:$G$838,6,FALSE))</f>
        <v>6.3</v>
      </c>
      <c r="R710">
        <f>IF(VLOOKUP($B710,'20230120'!$A$3:$G$838,7,FALSE)="","",VLOOKUP($B710,'20230120'!$A$3:$G$838,7,FALSE))</f>
        <v>2.5</v>
      </c>
    </row>
    <row r="711" spans="1:18">
      <c r="A711" s="10">
        <v>705</v>
      </c>
      <c r="B711" s="11">
        <v>720</v>
      </c>
      <c r="C711" t="s">
        <v>1287</v>
      </c>
      <c r="D711" s="12" t="s">
        <v>1288</v>
      </c>
      <c r="E711" s="12" t="s">
        <v>2283</v>
      </c>
      <c r="F711" s="11">
        <v>6</v>
      </c>
      <c r="G711" t="str">
        <f t="shared" si="42"/>
        <v>山口県　</v>
      </c>
      <c r="H711" s="1">
        <f>VLOOKUP(M711,評価協作成!$D$3:$F$838,2,FALSE)</f>
        <v>6</v>
      </c>
      <c r="I711" s="1">
        <f>VLOOKUP(M711,評価協作成!$D$3:$F$838,3,FALSE)</f>
        <v>1.4</v>
      </c>
      <c r="M711" s="1" t="str">
        <f t="shared" si="43"/>
        <v>山口県　安下庄</v>
      </c>
      <c r="O711" s="1">
        <f t="shared" ref="O711:O774" si="44">Q711-H711</f>
        <v>0</v>
      </c>
      <c r="P711" s="1">
        <f t="shared" ref="P711:P774" si="45">R711-I711</f>
        <v>0</v>
      </c>
      <c r="Q711">
        <f>IF(VLOOKUP($B711,'20230120'!$A$3:$G$838,6,FALSE)="","",VLOOKUP($B711,'20230120'!$A$3:$G$838,6,FALSE))</f>
        <v>6</v>
      </c>
      <c r="R711">
        <f>IF(VLOOKUP($B711,'20230120'!$A$3:$G$838,7,FALSE)="","",VLOOKUP($B711,'20230120'!$A$3:$G$838,7,FALSE))</f>
        <v>1.4</v>
      </c>
    </row>
    <row r="712" spans="1:18">
      <c r="A712" s="10">
        <v>706</v>
      </c>
      <c r="B712" s="11">
        <v>599</v>
      </c>
      <c r="C712" t="s">
        <v>1507</v>
      </c>
      <c r="D712" s="12" t="s">
        <v>1611</v>
      </c>
      <c r="E712" s="12" t="s">
        <v>2168</v>
      </c>
      <c r="F712" s="11">
        <v>7</v>
      </c>
      <c r="G712" t="str">
        <f t="shared" ref="G712:G775" si="46">LEFT(E712,4)</f>
        <v>和歌山県</v>
      </c>
      <c r="H712" s="1">
        <f>VLOOKUP(M712,評価協作成!$D$3:$F$838,2,FALSE)</f>
        <v>5.9</v>
      </c>
      <c r="I712" s="1">
        <f>VLOOKUP(M712,評価協作成!$D$3:$F$838,3,FALSE)</f>
        <v>2.2999999999999998</v>
      </c>
      <c r="M712" s="1" t="str">
        <f>G712&amp;C712</f>
        <v>和歌山県川辺</v>
      </c>
      <c r="O712" s="1">
        <f t="shared" si="44"/>
        <v>0</v>
      </c>
      <c r="P712" s="1">
        <f t="shared" si="45"/>
        <v>0</v>
      </c>
      <c r="Q712">
        <f>H712</f>
        <v>5.9</v>
      </c>
      <c r="R712">
        <f>I712</f>
        <v>2.2999999999999998</v>
      </c>
    </row>
    <row r="713" spans="1:18">
      <c r="A713" s="10">
        <v>707</v>
      </c>
      <c r="B713" s="11">
        <v>453</v>
      </c>
      <c r="C713" t="s">
        <v>834</v>
      </c>
      <c r="D713" s="12" t="s">
        <v>835</v>
      </c>
      <c r="E713" s="12" t="s">
        <v>2034</v>
      </c>
      <c r="F713" s="11">
        <v>6</v>
      </c>
      <c r="G713" t="str">
        <f t="shared" si="46"/>
        <v>愛知県　</v>
      </c>
      <c r="H713" s="1">
        <f>VLOOKUP(M713,評価協作成!$D$3:$F$838,2,FALSE)</f>
        <v>5.7</v>
      </c>
      <c r="I713" s="1">
        <f>VLOOKUP(M713,評価協作成!$D$3:$F$838,3,FALSE)</f>
        <v>2.5</v>
      </c>
      <c r="M713" s="1" t="str">
        <f t="shared" ref="M713:M774" si="47">G713&amp;C713</f>
        <v>愛知県　南知多</v>
      </c>
      <c r="O713" s="1">
        <f t="shared" si="44"/>
        <v>0</v>
      </c>
      <c r="P713" s="1">
        <f t="shared" si="45"/>
        <v>0</v>
      </c>
      <c r="Q713">
        <f>IF(VLOOKUP($B713,'20230120'!$A$3:$G$838,6,FALSE)="","",VLOOKUP($B713,'20230120'!$A$3:$G$838,6,FALSE))</f>
        <v>5.7</v>
      </c>
      <c r="R713">
        <f>IF(VLOOKUP($B713,'20230120'!$A$3:$G$838,7,FALSE)="","",VLOOKUP($B713,'20230120'!$A$3:$G$838,7,FALSE))</f>
        <v>2.5</v>
      </c>
    </row>
    <row r="714" spans="1:18">
      <c r="A714" s="10">
        <v>708</v>
      </c>
      <c r="B714" s="11">
        <v>747</v>
      </c>
      <c r="C714" t="s">
        <v>1524</v>
      </c>
      <c r="D714" s="12" t="s">
        <v>1628</v>
      </c>
      <c r="E714" s="12" t="s">
        <v>2308</v>
      </c>
      <c r="F714" s="11">
        <v>6</v>
      </c>
      <c r="G714" t="str">
        <f t="shared" si="46"/>
        <v>長崎県　</v>
      </c>
      <c r="H714" s="1">
        <f>VLOOKUP(M714,評価協作成!$D$3:$F$838,2,FALSE)</f>
        <v>5.6</v>
      </c>
      <c r="I714" s="1">
        <f>VLOOKUP(M714,評価協作成!$D$3:$F$838,3,FALSE)</f>
        <v>3.1</v>
      </c>
      <c r="M714" s="1" t="str">
        <f t="shared" si="47"/>
        <v>長崎県　鰐浦</v>
      </c>
      <c r="O714" s="1">
        <f t="shared" si="44"/>
        <v>0</v>
      </c>
      <c r="P714" s="1">
        <f t="shared" si="45"/>
        <v>0</v>
      </c>
      <c r="Q714">
        <f>H714</f>
        <v>5.6</v>
      </c>
      <c r="R714">
        <f>I714</f>
        <v>3.1</v>
      </c>
    </row>
    <row r="715" spans="1:18">
      <c r="A715" s="10">
        <v>709</v>
      </c>
      <c r="B715" s="11">
        <v>595</v>
      </c>
      <c r="C715" t="s">
        <v>1079</v>
      </c>
      <c r="D715" s="12" t="s">
        <v>1080</v>
      </c>
      <c r="E715" s="12" t="s">
        <v>2164</v>
      </c>
      <c r="F715" s="11">
        <v>7</v>
      </c>
      <c r="G715" t="str">
        <f t="shared" si="46"/>
        <v>和歌山県</v>
      </c>
      <c r="H715" s="1">
        <f>VLOOKUP(M715,評価協作成!$D$3:$F$838,2,FALSE)</f>
        <v>6.1</v>
      </c>
      <c r="I715" s="1">
        <f>VLOOKUP(M715,評価協作成!$D$3:$F$838,3,FALSE)</f>
        <v>3.1</v>
      </c>
      <c r="M715" s="1" t="str">
        <f t="shared" si="47"/>
        <v>和歌山県和歌山</v>
      </c>
      <c r="O715" s="1">
        <f t="shared" si="44"/>
        <v>0</v>
      </c>
      <c r="P715" s="1">
        <f t="shared" si="45"/>
        <v>0</v>
      </c>
      <c r="Q715">
        <f>IF(VLOOKUP($B715,'20230120'!$A$3:$G$838,6,FALSE)="","",VLOOKUP($B715,'20230120'!$A$3:$G$838,6,FALSE))</f>
        <v>6.1</v>
      </c>
      <c r="R715">
        <f>IF(VLOOKUP($B715,'20230120'!$A$3:$G$838,7,FALSE)="","",VLOOKUP($B715,'20230120'!$A$3:$G$838,7,FALSE))</f>
        <v>3.1</v>
      </c>
    </row>
    <row r="716" spans="1:18">
      <c r="A716" s="10">
        <v>710</v>
      </c>
      <c r="B716" s="11">
        <v>437</v>
      </c>
      <c r="C716" t="s">
        <v>809</v>
      </c>
      <c r="D716" s="12" t="s">
        <v>810</v>
      </c>
      <c r="E716" s="12" t="s">
        <v>2018</v>
      </c>
      <c r="F716" s="11">
        <v>6</v>
      </c>
      <c r="G716" t="str">
        <f t="shared" si="46"/>
        <v>静岡県　</v>
      </c>
      <c r="H716" s="1">
        <f>VLOOKUP(M716,評価協作成!$D$3:$F$838,2,FALSE)</f>
        <v>5.2</v>
      </c>
      <c r="I716" s="1">
        <f>VLOOKUP(M716,評価協作成!$D$3:$F$838,3,FALSE)</f>
        <v>0.8</v>
      </c>
      <c r="M716" s="1" t="str">
        <f t="shared" si="47"/>
        <v>静岡県　天竜</v>
      </c>
      <c r="O716" s="1">
        <f t="shared" si="44"/>
        <v>0</v>
      </c>
      <c r="P716" s="1">
        <f t="shared" si="45"/>
        <v>0</v>
      </c>
      <c r="Q716">
        <f>IF(VLOOKUP($B716,'20230120'!$A$3:$G$838,6,FALSE)="","",VLOOKUP($B716,'20230120'!$A$3:$G$838,6,FALSE))</f>
        <v>5.2</v>
      </c>
      <c r="R716">
        <f>IF(VLOOKUP($B716,'20230120'!$A$3:$G$838,7,FALSE)="","",VLOOKUP($B716,'20230120'!$A$3:$G$838,7,FALSE))</f>
        <v>0.8</v>
      </c>
    </row>
    <row r="717" spans="1:18">
      <c r="A717" s="10">
        <v>711</v>
      </c>
      <c r="B717" s="11">
        <v>378</v>
      </c>
      <c r="C717" t="s">
        <v>710</v>
      </c>
      <c r="D717" s="12" t="s">
        <v>711</v>
      </c>
      <c r="E717" s="12" t="s">
        <v>1963</v>
      </c>
      <c r="F717" s="11">
        <v>6</v>
      </c>
      <c r="G717" t="str">
        <f t="shared" si="46"/>
        <v>千葉県　</v>
      </c>
      <c r="H717" s="1">
        <f>VLOOKUP(M717,評価協作成!$D$3:$F$838,2,FALSE)</f>
        <v>4.5999999999999996</v>
      </c>
      <c r="I717" s="1">
        <f>VLOOKUP(M717,評価協作成!$D$3:$F$838,3,FALSE)</f>
        <v>0.5</v>
      </c>
      <c r="M717" s="1" t="str">
        <f t="shared" si="47"/>
        <v>千葉県　木更津</v>
      </c>
      <c r="O717" s="1">
        <f t="shared" si="44"/>
        <v>0</v>
      </c>
      <c r="P717" s="1">
        <f t="shared" si="45"/>
        <v>0</v>
      </c>
      <c r="Q717">
        <f>IF(VLOOKUP($B717,'20230120'!$A$3:$G$838,6,FALSE)="","",VLOOKUP($B717,'20230120'!$A$3:$G$838,6,FALSE))</f>
        <v>4.5999999999999996</v>
      </c>
      <c r="R717">
        <f>IF(VLOOKUP($B717,'20230120'!$A$3:$G$838,7,FALSE)="","",VLOOKUP($B717,'20230120'!$A$3:$G$838,7,FALSE))</f>
        <v>0.5</v>
      </c>
    </row>
    <row r="718" spans="1:18">
      <c r="A718" s="10">
        <v>712</v>
      </c>
      <c r="B718" s="11">
        <v>587</v>
      </c>
      <c r="C718" t="s">
        <v>1063</v>
      </c>
      <c r="D718" s="12" t="s">
        <v>1064</v>
      </c>
      <c r="E718" s="15" t="s">
        <v>2156</v>
      </c>
      <c r="F718" s="11">
        <v>6</v>
      </c>
      <c r="G718" t="str">
        <f t="shared" si="46"/>
        <v>兵庫県　</v>
      </c>
      <c r="H718" s="1">
        <f>VLOOKUP(M718,評価協作成!$D$3:$F$838,2,FALSE)</f>
        <v>5.9</v>
      </c>
      <c r="I718" s="1">
        <f>VLOOKUP(M718,評価協作成!$D$3:$F$838,3,FALSE)</f>
        <v>2.8</v>
      </c>
      <c r="M718" s="1" t="str">
        <f t="shared" si="47"/>
        <v>兵庫県　南淡</v>
      </c>
      <c r="O718" s="1">
        <f t="shared" si="44"/>
        <v>0</v>
      </c>
      <c r="P718" s="1">
        <f t="shared" si="45"/>
        <v>0</v>
      </c>
      <c r="Q718">
        <f>IF(VLOOKUP($B718,'20230120'!$A$3:$G$838,6,FALSE)="","",VLOOKUP($B718,'20230120'!$A$3:$G$838,6,FALSE))</f>
        <v>5.9</v>
      </c>
      <c r="R718">
        <f>IF(VLOOKUP($B718,'20230120'!$A$3:$G$838,7,FALSE)="","",VLOOKUP($B718,'20230120'!$A$3:$G$838,7,FALSE))</f>
        <v>2.8</v>
      </c>
    </row>
    <row r="719" spans="1:18">
      <c r="A719" s="10">
        <v>713</v>
      </c>
      <c r="B719" s="11">
        <v>452</v>
      </c>
      <c r="C719" t="s">
        <v>832</v>
      </c>
      <c r="D719" s="12" t="s">
        <v>833</v>
      </c>
      <c r="E719" s="12" t="s">
        <v>2033</v>
      </c>
      <c r="F719" s="11">
        <v>6</v>
      </c>
      <c r="G719" t="str">
        <f t="shared" si="46"/>
        <v>愛知県　</v>
      </c>
      <c r="H719" s="1">
        <f>VLOOKUP(M719,評価協作成!$D$3:$F$838,2,FALSE)</f>
        <v>5.5</v>
      </c>
      <c r="I719" s="1">
        <f>VLOOKUP(M719,評価協作成!$D$3:$F$838,3,FALSE)</f>
        <v>1.9</v>
      </c>
      <c r="M719" s="1" t="str">
        <f t="shared" si="47"/>
        <v>愛知県　蒲郡</v>
      </c>
      <c r="O719" s="1">
        <f t="shared" si="44"/>
        <v>0</v>
      </c>
      <c r="P719" s="1">
        <f t="shared" si="45"/>
        <v>0</v>
      </c>
      <c r="Q719">
        <f>IF(VLOOKUP($B719,'20230120'!$A$3:$G$838,6,FALSE)="","",VLOOKUP($B719,'20230120'!$A$3:$G$838,6,FALSE))</f>
        <v>5.5</v>
      </c>
      <c r="R719">
        <f>IF(VLOOKUP($B719,'20230120'!$A$3:$G$838,7,FALSE)="","",VLOOKUP($B719,'20230120'!$A$3:$G$838,7,FALSE))</f>
        <v>1.9</v>
      </c>
    </row>
    <row r="720" spans="1:18">
      <c r="A720" s="10">
        <v>714</v>
      </c>
      <c r="B720" s="11">
        <v>686</v>
      </c>
      <c r="C720" t="s">
        <v>1518</v>
      </c>
      <c r="D720" s="12" t="s">
        <v>1624</v>
      </c>
      <c r="E720" s="12" t="s">
        <v>2252</v>
      </c>
      <c r="F720" s="11">
        <v>6</v>
      </c>
      <c r="G720" t="str">
        <f t="shared" si="46"/>
        <v>愛媛県　</v>
      </c>
      <c r="H720" s="1">
        <f>VLOOKUP(M720,評価協作成!$D$3:$F$838,2,FALSE)</f>
        <v>6.6</v>
      </c>
      <c r="I720" s="1">
        <f>VLOOKUP(M720,評価協作成!$D$3:$F$838,3,FALSE)</f>
        <v>5</v>
      </c>
      <c r="M720" s="1" t="str">
        <f t="shared" si="47"/>
        <v>愛媛県　瀬戸</v>
      </c>
      <c r="O720" s="1">
        <f t="shared" si="44"/>
        <v>0</v>
      </c>
      <c r="P720" s="1">
        <f t="shared" si="45"/>
        <v>0</v>
      </c>
      <c r="Q720">
        <f>H720</f>
        <v>6.6</v>
      </c>
      <c r="R720">
        <f>I720</f>
        <v>5</v>
      </c>
    </row>
    <row r="721" spans="1:18">
      <c r="A721" s="10">
        <v>715</v>
      </c>
      <c r="B721" s="11">
        <v>760</v>
      </c>
      <c r="C721" t="s">
        <v>1357</v>
      </c>
      <c r="D721" s="12" t="s">
        <v>1358</v>
      </c>
      <c r="E721" s="12" t="s">
        <v>2316</v>
      </c>
      <c r="F721" s="11">
        <v>7</v>
      </c>
      <c r="G721" t="str">
        <f t="shared" si="46"/>
        <v>長崎県　</v>
      </c>
      <c r="H721" s="1">
        <f>VLOOKUP(M721,評価協作成!$D$3:$F$838,2,FALSE)</f>
        <v>6.8</v>
      </c>
      <c r="I721" s="1">
        <f>VLOOKUP(M721,評価協作成!$D$3:$F$838,3,FALSE)</f>
        <v>4.8</v>
      </c>
      <c r="M721" s="1" t="str">
        <f t="shared" si="47"/>
        <v>長崎県　野母崎</v>
      </c>
      <c r="O721" s="1">
        <f t="shared" si="44"/>
        <v>0</v>
      </c>
      <c r="P721" s="1">
        <f t="shared" si="45"/>
        <v>0</v>
      </c>
      <c r="Q721">
        <f>IF(VLOOKUP($B721,'20230120'!$A$3:$G$838,6,FALSE)="","",VLOOKUP($B721,'20230120'!$A$3:$G$838,6,FALSE))</f>
        <v>6.8</v>
      </c>
      <c r="R721">
        <f>IF(VLOOKUP($B721,'20230120'!$A$3:$G$838,7,FALSE)="","",VLOOKUP($B721,'20230120'!$A$3:$G$838,7,FALSE))</f>
        <v>4.8</v>
      </c>
    </row>
    <row r="722" spans="1:18">
      <c r="A722" s="10">
        <v>716</v>
      </c>
      <c r="B722" s="11">
        <v>430</v>
      </c>
      <c r="C722" t="s">
        <v>1550</v>
      </c>
      <c r="D722" s="12" t="s">
        <v>1592</v>
      </c>
      <c r="E722" s="12" t="s">
        <v>2012</v>
      </c>
      <c r="F722" s="11">
        <v>7</v>
      </c>
      <c r="G722" t="str">
        <f t="shared" si="46"/>
        <v>静岡県　</v>
      </c>
      <c r="H722" s="1">
        <f>VLOOKUP(M722,評価協作成!$D$3:$F$838,2,FALSE)</f>
        <v>5.6</v>
      </c>
      <c r="I722" s="1">
        <f>VLOOKUP(M722,評価協作成!$D$3:$F$838,3,FALSE)</f>
        <v>1.4</v>
      </c>
      <c r="M722" s="1" t="str">
        <f>G722&amp;"吉原"</f>
        <v>静岡県　吉原</v>
      </c>
      <c r="N722" s="1" t="s">
        <v>3330</v>
      </c>
      <c r="O722" s="1">
        <f t="shared" si="44"/>
        <v>0</v>
      </c>
      <c r="P722" s="1">
        <f t="shared" si="45"/>
        <v>0</v>
      </c>
      <c r="Q722">
        <f>IF(VLOOKUP($B722,'20230120'!$A$3:$G$838,6,FALSE)="","",VLOOKUP($B722,'20230120'!$A$3:$G$838,6,FALSE))</f>
        <v>5.6</v>
      </c>
      <c r="R722">
        <f>IF(VLOOKUP($B722,'20230120'!$A$3:$G$838,7,FALSE)="","",VLOOKUP($B722,'20230120'!$A$3:$G$838,7,FALSE))</f>
        <v>1.4</v>
      </c>
    </row>
    <row r="723" spans="1:18">
      <c r="A723" s="10">
        <v>717</v>
      </c>
      <c r="B723" s="11">
        <v>636</v>
      </c>
      <c r="C723" t="s">
        <v>1145</v>
      </c>
      <c r="D723" s="12" t="s">
        <v>1146</v>
      </c>
      <c r="E723" s="12" t="s">
        <v>2202</v>
      </c>
      <c r="F723" s="11">
        <v>6</v>
      </c>
      <c r="G723" t="str">
        <f t="shared" si="46"/>
        <v>広島県　</v>
      </c>
      <c r="H723" s="1">
        <f>VLOOKUP(M723,評価協作成!$D$3:$F$838,2,FALSE)</f>
        <v>6</v>
      </c>
      <c r="I723" s="1">
        <f>VLOOKUP(M723,評価協作成!$D$3:$F$838,3,FALSE)</f>
        <v>2.9</v>
      </c>
      <c r="M723" s="1" t="str">
        <f t="shared" si="47"/>
        <v>広島県　呉</v>
      </c>
      <c r="O723" s="1">
        <f t="shared" si="44"/>
        <v>0</v>
      </c>
      <c r="P723" s="1">
        <f t="shared" si="45"/>
        <v>0</v>
      </c>
      <c r="Q723">
        <f>IF(VLOOKUP($B723,'20230120'!$A$3:$G$838,6,FALSE)="","",VLOOKUP($B723,'20230120'!$A$3:$G$838,6,FALSE))</f>
        <v>6</v>
      </c>
      <c r="R723">
        <f>IF(VLOOKUP($B723,'20230120'!$A$3:$G$838,7,FALSE)="","",VLOOKUP($B723,'20230120'!$A$3:$G$838,7,FALSE))</f>
        <v>2.9</v>
      </c>
    </row>
    <row r="724" spans="1:18">
      <c r="A724" s="10">
        <v>718</v>
      </c>
      <c r="B724" s="11">
        <v>488</v>
      </c>
      <c r="C724" t="s">
        <v>899</v>
      </c>
      <c r="D724" s="12" t="s">
        <v>900</v>
      </c>
      <c r="E724" s="12" t="s">
        <v>2067</v>
      </c>
      <c r="F724" s="11">
        <v>6</v>
      </c>
      <c r="G724" t="str">
        <f t="shared" si="46"/>
        <v>三重県　</v>
      </c>
      <c r="H724" s="1">
        <f>VLOOKUP(M724,評価協作成!$D$3:$F$838,2,FALSE)</f>
        <v>6</v>
      </c>
      <c r="I724" s="1">
        <f>VLOOKUP(M724,評価協作成!$D$3:$F$838,3,FALSE)</f>
        <v>1.4</v>
      </c>
      <c r="M724" s="1" t="str">
        <f t="shared" si="47"/>
        <v>三重県　紀伊長島</v>
      </c>
      <c r="O724" s="1">
        <f t="shared" si="44"/>
        <v>0</v>
      </c>
      <c r="P724" s="1">
        <f t="shared" si="45"/>
        <v>0</v>
      </c>
      <c r="Q724">
        <f>IF(VLOOKUP($B724,'20230120'!$A$3:$G$838,6,FALSE)="","",VLOOKUP($B724,'20230120'!$A$3:$G$838,6,FALSE))</f>
        <v>6</v>
      </c>
      <c r="R724">
        <f>IF(VLOOKUP($B724,'20230120'!$A$3:$G$838,7,FALSE)="","",VLOOKUP($B724,'20230120'!$A$3:$G$838,7,FALSE))</f>
        <v>1.4</v>
      </c>
    </row>
    <row r="725" spans="1:18">
      <c r="A725" s="10">
        <v>719</v>
      </c>
      <c r="B725" s="11">
        <v>431</v>
      </c>
      <c r="C725" t="s">
        <v>799</v>
      </c>
      <c r="D725" s="12" t="s">
        <v>800</v>
      </c>
      <c r="E725" s="12" t="s">
        <v>2013</v>
      </c>
      <c r="F725" s="11">
        <v>6</v>
      </c>
      <c r="G725" t="str">
        <f t="shared" si="46"/>
        <v>静岡県　</v>
      </c>
      <c r="H725" s="1">
        <f>VLOOKUP(M725,評価協作成!$D$3:$F$838,2,FALSE)</f>
        <v>5.8</v>
      </c>
      <c r="I725" s="1">
        <f>VLOOKUP(M725,評価協作成!$D$3:$F$838,3,FALSE)</f>
        <v>0.8</v>
      </c>
      <c r="M725" s="1" t="str">
        <f t="shared" si="47"/>
        <v>静岡県　三島</v>
      </c>
      <c r="O725" s="1">
        <f t="shared" si="44"/>
        <v>0</v>
      </c>
      <c r="P725" s="1">
        <f t="shared" si="45"/>
        <v>0</v>
      </c>
      <c r="Q725">
        <f>IF(VLOOKUP($B725,'20230120'!$A$3:$G$838,6,FALSE)="","",VLOOKUP($B725,'20230120'!$A$3:$G$838,6,FALSE))</f>
        <v>5.8</v>
      </c>
      <c r="R725">
        <f>IF(VLOOKUP($B725,'20230120'!$A$3:$G$838,7,FALSE)="","",VLOOKUP($B725,'20230120'!$A$3:$G$838,7,FALSE))</f>
        <v>0.8</v>
      </c>
    </row>
    <row r="726" spans="1:18">
      <c r="A726" s="10">
        <v>720</v>
      </c>
      <c r="B726" s="11">
        <v>771</v>
      </c>
      <c r="C726" t="s">
        <v>1373</v>
      </c>
      <c r="D726" s="12" t="s">
        <v>1374</v>
      </c>
      <c r="E726" s="12" t="s">
        <v>2331</v>
      </c>
      <c r="F726" s="11">
        <v>7</v>
      </c>
      <c r="G726" t="str">
        <f t="shared" si="46"/>
        <v>熊本県　</v>
      </c>
      <c r="H726" s="1">
        <f>VLOOKUP(M726,評価協作成!$D$3:$F$838,2,FALSE)</f>
        <v>6</v>
      </c>
      <c r="I726" s="1">
        <f>VLOOKUP(M726,評価協作成!$D$3:$F$838,3,FALSE)</f>
        <v>2.4</v>
      </c>
      <c r="M726" s="1" t="str">
        <f t="shared" si="47"/>
        <v>熊本県　熊本</v>
      </c>
      <c r="O726" s="1">
        <f t="shared" si="44"/>
        <v>0</v>
      </c>
      <c r="P726" s="1">
        <f t="shared" si="45"/>
        <v>0</v>
      </c>
      <c r="Q726">
        <f>IF(VLOOKUP($B726,'20230120'!$A$3:$G$838,6,FALSE)="","",VLOOKUP($B726,'20230120'!$A$3:$G$838,6,FALSE))</f>
        <v>6</v>
      </c>
      <c r="R726">
        <f>IF(VLOOKUP($B726,'20230120'!$A$3:$G$838,7,FALSE)="","",VLOOKUP($B726,'20230120'!$A$3:$G$838,7,FALSE))</f>
        <v>2.4</v>
      </c>
    </row>
    <row r="727" spans="1:18">
      <c r="A727" s="10">
        <v>721</v>
      </c>
      <c r="B727" s="11">
        <v>704</v>
      </c>
      <c r="C727" t="s">
        <v>1262</v>
      </c>
      <c r="D727" s="12" t="s">
        <v>1263</v>
      </c>
      <c r="E727" s="12" t="s">
        <v>2267</v>
      </c>
      <c r="F727" s="11">
        <v>7</v>
      </c>
      <c r="G727" t="str">
        <f t="shared" si="46"/>
        <v>高知県　</v>
      </c>
      <c r="H727" s="1">
        <f>VLOOKUP(M727,評価協作成!$D$3:$F$838,2,FALSE)</f>
        <v>6.1</v>
      </c>
      <c r="I727" s="1">
        <f>VLOOKUP(M727,評価協作成!$D$3:$F$838,3,FALSE)</f>
        <v>1.7</v>
      </c>
      <c r="M727" s="1" t="str">
        <f t="shared" si="47"/>
        <v>高知県　中村</v>
      </c>
      <c r="O727" s="1">
        <f t="shared" si="44"/>
        <v>0</v>
      </c>
      <c r="P727" s="1">
        <f t="shared" si="45"/>
        <v>0</v>
      </c>
      <c r="Q727">
        <f>IF(VLOOKUP($B727,'20230120'!$A$3:$G$838,6,FALSE)="","",VLOOKUP($B727,'20230120'!$A$3:$G$838,6,FALSE))</f>
        <v>6.1</v>
      </c>
      <c r="R727">
        <f>IF(VLOOKUP($B727,'20230120'!$A$3:$G$838,7,FALSE)="","",VLOOKUP($B727,'20230120'!$A$3:$G$838,7,FALSE))</f>
        <v>1.7</v>
      </c>
    </row>
    <row r="728" spans="1:18">
      <c r="A728" s="10">
        <v>722</v>
      </c>
      <c r="B728" s="11">
        <v>680</v>
      </c>
      <c r="C728" t="s">
        <v>1218</v>
      </c>
      <c r="D728" s="12" t="s">
        <v>1219</v>
      </c>
      <c r="E728" s="12" t="s">
        <v>2246</v>
      </c>
      <c r="F728" s="11">
        <v>7</v>
      </c>
      <c r="G728" t="str">
        <f t="shared" si="46"/>
        <v>愛媛県　</v>
      </c>
      <c r="H728" s="1">
        <f>VLOOKUP(M728,評価協作成!$D$3:$F$838,2,FALSE)</f>
        <v>6.4</v>
      </c>
      <c r="I728" s="1">
        <f>VLOOKUP(M728,評価協作成!$D$3:$F$838,3,FALSE)</f>
        <v>3.4</v>
      </c>
      <c r="M728" s="1" t="str">
        <f t="shared" si="47"/>
        <v>愛媛県　新居浜</v>
      </c>
      <c r="O728" s="1">
        <f t="shared" si="44"/>
        <v>0</v>
      </c>
      <c r="P728" s="1">
        <f t="shared" si="45"/>
        <v>0</v>
      </c>
      <c r="Q728">
        <f>IF(VLOOKUP($B728,'20230120'!$A$3:$G$838,6,FALSE)="","",VLOOKUP($B728,'20230120'!$A$3:$G$838,6,FALSE))</f>
        <v>6.4</v>
      </c>
      <c r="R728">
        <f>IF(VLOOKUP($B728,'20230120'!$A$3:$G$838,7,FALSE)="","",VLOOKUP($B728,'20230120'!$A$3:$G$838,7,FALSE))</f>
        <v>3.4</v>
      </c>
    </row>
    <row r="729" spans="1:18">
      <c r="A729" s="10">
        <v>723</v>
      </c>
      <c r="B729" s="11">
        <v>363</v>
      </c>
      <c r="C729" t="s">
        <v>686</v>
      </c>
      <c r="D729" s="12" t="s">
        <v>687</v>
      </c>
      <c r="E729" s="12" t="s">
        <v>1949</v>
      </c>
      <c r="F729" s="11">
        <v>6</v>
      </c>
      <c r="G729" t="str">
        <f t="shared" si="46"/>
        <v>東京都　</v>
      </c>
      <c r="H729" s="1">
        <f>VLOOKUP(M729,評価協作成!$D$3:$F$838,2,FALSE)</f>
        <v>6.1</v>
      </c>
      <c r="I729" s="1">
        <f>VLOOKUP(M729,評価協作成!$D$3:$F$838,3,FALSE)</f>
        <v>2.9</v>
      </c>
      <c r="M729" s="1" t="str">
        <f t="shared" si="47"/>
        <v>東京都　東京</v>
      </c>
      <c r="O729" s="1">
        <f t="shared" si="44"/>
        <v>0</v>
      </c>
      <c r="P729" s="1">
        <f t="shared" si="45"/>
        <v>0</v>
      </c>
      <c r="Q729">
        <f>IF(VLOOKUP($B729,'20230120'!$A$3:$G$838,6,FALSE)="","",VLOOKUP($B729,'20230120'!$A$3:$G$838,6,FALSE))</f>
        <v>6.1</v>
      </c>
      <c r="R729">
        <f>IF(VLOOKUP($B729,'20230120'!$A$3:$G$838,7,FALSE)="","",VLOOKUP($B729,'20230120'!$A$3:$G$838,7,FALSE))</f>
        <v>2.9</v>
      </c>
    </row>
    <row r="730" spans="1:18">
      <c r="A730" s="10">
        <v>724</v>
      </c>
      <c r="B730" s="11">
        <v>726</v>
      </c>
      <c r="C730" t="s">
        <v>1298</v>
      </c>
      <c r="D730" s="12" t="s">
        <v>1299</v>
      </c>
      <c r="E730" s="12" t="s">
        <v>2289</v>
      </c>
      <c r="F730" s="11">
        <v>7</v>
      </c>
      <c r="G730" t="str">
        <f t="shared" si="46"/>
        <v>福岡県　</v>
      </c>
      <c r="H730" s="1">
        <f>VLOOKUP(M730,評価協作成!$D$3:$F$838,2,FALSE)</f>
        <v>6.4</v>
      </c>
      <c r="I730" s="1">
        <f>VLOOKUP(M730,評価協作成!$D$3:$F$838,3,FALSE)</f>
        <v>4</v>
      </c>
      <c r="M730" s="1" t="str">
        <f t="shared" si="47"/>
        <v>福岡県　福岡</v>
      </c>
      <c r="O730" s="1">
        <f t="shared" si="44"/>
        <v>0</v>
      </c>
      <c r="P730" s="1">
        <f t="shared" si="45"/>
        <v>0</v>
      </c>
      <c r="Q730">
        <f>IF(VLOOKUP($B730,'20230120'!$A$3:$G$838,6,FALSE)="","",VLOOKUP($B730,'20230120'!$A$3:$G$838,6,FALSE))</f>
        <v>6.4</v>
      </c>
      <c r="R730">
        <f>IF(VLOOKUP($B730,'20230120'!$A$3:$G$838,7,FALSE)="","",VLOOKUP($B730,'20230120'!$A$3:$G$838,7,FALSE))</f>
        <v>4</v>
      </c>
    </row>
    <row r="731" spans="1:18">
      <c r="A731" s="10">
        <v>725</v>
      </c>
      <c r="B731" s="11">
        <v>565</v>
      </c>
      <c r="C731" t="s">
        <v>1021</v>
      </c>
      <c r="D731" s="12" t="s">
        <v>1022</v>
      </c>
      <c r="E731" s="12" t="s">
        <v>2134</v>
      </c>
      <c r="F731" s="11">
        <v>6</v>
      </c>
      <c r="G731" t="str">
        <f t="shared" si="46"/>
        <v>大阪府　</v>
      </c>
      <c r="H731" s="1">
        <f>VLOOKUP(M731,評価協作成!$D$3:$F$838,2,FALSE)</f>
        <v>6.2</v>
      </c>
      <c r="I731" s="1">
        <f>VLOOKUP(M731,評価協作成!$D$3:$F$838,3,FALSE)</f>
        <v>3.2</v>
      </c>
      <c r="M731" s="1" t="str">
        <f t="shared" si="47"/>
        <v>大阪府　大阪</v>
      </c>
      <c r="O731" s="1">
        <f t="shared" si="44"/>
        <v>0</v>
      </c>
      <c r="P731" s="1">
        <f t="shared" si="45"/>
        <v>0</v>
      </c>
      <c r="Q731">
        <f>IF(VLOOKUP($B731,'20230120'!$A$3:$G$838,6,FALSE)="","",VLOOKUP($B731,'20230120'!$A$3:$G$838,6,FALSE))</f>
        <v>6.2</v>
      </c>
      <c r="R731">
        <f>IF(VLOOKUP($B731,'20230120'!$A$3:$G$838,7,FALSE)="","",VLOOKUP($B731,'20230120'!$A$3:$G$838,7,FALSE))</f>
        <v>3.2</v>
      </c>
    </row>
    <row r="732" spans="1:18">
      <c r="A732" s="10">
        <v>726</v>
      </c>
      <c r="B732" s="11">
        <v>386</v>
      </c>
      <c r="C732" t="s">
        <v>1544</v>
      </c>
      <c r="D732" s="12" t="s">
        <v>1584</v>
      </c>
      <c r="E732" s="12" t="s">
        <v>1971</v>
      </c>
      <c r="F732" s="11">
        <v>7</v>
      </c>
      <c r="G732" t="str">
        <f t="shared" si="46"/>
        <v>神奈川県</v>
      </c>
      <c r="H732" s="1">
        <f>VLOOKUP(M732,評価協作成!$D$3:$F$838,2,FALSE)</f>
        <v>6.2</v>
      </c>
      <c r="I732" s="1">
        <f>VLOOKUP(M732,評価協作成!$D$3:$F$838,3,FALSE)</f>
        <v>1.7</v>
      </c>
      <c r="M732" s="1" t="str">
        <f t="shared" si="47"/>
        <v>神奈川県辻堂</v>
      </c>
      <c r="O732" s="1">
        <f t="shared" si="44"/>
        <v>0</v>
      </c>
      <c r="P732" s="1">
        <f t="shared" si="45"/>
        <v>0</v>
      </c>
      <c r="Q732">
        <f>IF(VLOOKUP($B732,'20230120'!$A$3:$G$838,6,FALSE)="","",VLOOKUP($B732,'20230120'!$A$3:$G$838,6,FALSE))</f>
        <v>6.2</v>
      </c>
      <c r="R732">
        <f>IF(VLOOKUP($B732,'20230120'!$A$3:$G$838,7,FALSE)="","",VLOOKUP($B732,'20230120'!$A$3:$G$838,7,FALSE))</f>
        <v>1.7</v>
      </c>
    </row>
    <row r="733" spans="1:18">
      <c r="A733" s="10">
        <v>727</v>
      </c>
      <c r="B733" s="11">
        <v>382</v>
      </c>
      <c r="C733" t="s">
        <v>718</v>
      </c>
      <c r="D733" s="12" t="s">
        <v>719</v>
      </c>
      <c r="E733" s="12" t="s">
        <v>1967</v>
      </c>
      <c r="F733" s="11">
        <v>7</v>
      </c>
      <c r="G733" t="str">
        <f t="shared" si="46"/>
        <v>千葉県　</v>
      </c>
      <c r="H733" s="1">
        <f>VLOOKUP(M733,評価協作成!$D$3:$F$838,2,FALSE)</f>
        <v>6.4</v>
      </c>
      <c r="I733" s="1">
        <f>VLOOKUP(M733,評価協作成!$D$3:$F$838,3,FALSE)</f>
        <v>3.2</v>
      </c>
      <c r="M733" s="1" t="str">
        <f t="shared" si="47"/>
        <v>千葉県　勝浦</v>
      </c>
      <c r="O733" s="1">
        <f t="shared" si="44"/>
        <v>0</v>
      </c>
      <c r="P733" s="1">
        <f t="shared" si="45"/>
        <v>0</v>
      </c>
      <c r="Q733">
        <f>IF(VLOOKUP($B733,'20230120'!$A$3:$G$838,6,FALSE)="","",VLOOKUP($B733,'20230120'!$A$3:$G$838,6,FALSE))</f>
        <v>6.4</v>
      </c>
      <c r="R733">
        <f>IF(VLOOKUP($B733,'20230120'!$A$3:$G$838,7,FALSE)="","",VLOOKUP($B733,'20230120'!$A$3:$G$838,7,FALSE))</f>
        <v>3.2</v>
      </c>
    </row>
    <row r="734" spans="1:18">
      <c r="A734" s="10">
        <v>728</v>
      </c>
      <c r="B734" s="11">
        <v>776</v>
      </c>
      <c r="C734" t="s">
        <v>1383</v>
      </c>
      <c r="D734" s="12" t="s">
        <v>1384</v>
      </c>
      <c r="E734" s="12" t="s">
        <v>2336</v>
      </c>
      <c r="F734" s="11">
        <v>7</v>
      </c>
      <c r="G734" t="str">
        <f t="shared" si="46"/>
        <v>熊本県　</v>
      </c>
      <c r="H734" s="1">
        <f>VLOOKUP(M734,評価協作成!$D$3:$F$838,2,FALSE)</f>
        <v>6.3</v>
      </c>
      <c r="I734" s="1">
        <f>VLOOKUP(M734,評価協作成!$D$3:$F$838,3,FALSE)</f>
        <v>2.2999999999999998</v>
      </c>
      <c r="M734" s="1" t="str">
        <f t="shared" si="47"/>
        <v>熊本県　松島</v>
      </c>
      <c r="O734" s="1">
        <f t="shared" si="44"/>
        <v>0</v>
      </c>
      <c r="P734" s="1">
        <f t="shared" si="45"/>
        <v>0</v>
      </c>
      <c r="Q734">
        <f>IF(VLOOKUP($B734,'20230120'!$A$3:$G$838,6,FALSE)="","",VLOOKUP($B734,'20230120'!$A$3:$G$838,6,FALSE))</f>
        <v>6.3</v>
      </c>
      <c r="R734">
        <f>IF(VLOOKUP($B734,'20230120'!$A$3:$G$838,7,FALSE)="","",VLOOKUP($B734,'20230120'!$A$3:$G$838,7,FALSE))</f>
        <v>2.2999999999999998</v>
      </c>
    </row>
    <row r="735" spans="1:18">
      <c r="A735" s="10">
        <v>729</v>
      </c>
      <c r="B735" s="11">
        <v>455</v>
      </c>
      <c r="C735" t="s">
        <v>838</v>
      </c>
      <c r="D735" s="12" t="s">
        <v>839</v>
      </c>
      <c r="E735" s="12" t="s">
        <v>2036</v>
      </c>
      <c r="F735" s="11">
        <v>6</v>
      </c>
      <c r="G735" t="str">
        <f t="shared" si="46"/>
        <v>愛知県　</v>
      </c>
      <c r="H735" s="1">
        <f>VLOOKUP(M735,評価協作成!$D$3:$F$838,2,FALSE)</f>
        <v>5.9</v>
      </c>
      <c r="I735" s="1">
        <f>VLOOKUP(M735,評価協作成!$D$3:$F$838,3,FALSE)</f>
        <v>2.9</v>
      </c>
      <c r="M735" s="1" t="str">
        <f t="shared" si="47"/>
        <v>愛知県　伊良湖</v>
      </c>
      <c r="O735" s="1">
        <f t="shared" si="44"/>
        <v>0</v>
      </c>
      <c r="P735" s="1">
        <f t="shared" si="45"/>
        <v>0</v>
      </c>
      <c r="Q735">
        <f>IF(VLOOKUP($B735,'20230120'!$A$3:$G$838,6,FALSE)="","",VLOOKUP($B735,'20230120'!$A$3:$G$838,6,FALSE))</f>
        <v>5.9</v>
      </c>
      <c r="R735">
        <f>IF(VLOOKUP($B735,'20230120'!$A$3:$G$838,7,FALSE)="","",VLOOKUP($B735,'20230120'!$A$3:$G$838,7,FALSE))</f>
        <v>2.9</v>
      </c>
    </row>
    <row r="736" spans="1:18">
      <c r="A736" s="10">
        <v>730</v>
      </c>
      <c r="B736" s="11">
        <v>750</v>
      </c>
      <c r="C736" t="s">
        <v>1341</v>
      </c>
      <c r="D736" s="12" t="s">
        <v>1342</v>
      </c>
      <c r="E736" s="12" t="s">
        <v>2311</v>
      </c>
      <c r="F736" s="11">
        <v>7</v>
      </c>
      <c r="G736" t="str">
        <f t="shared" si="46"/>
        <v>長崎県　</v>
      </c>
      <c r="H736" s="1">
        <f>VLOOKUP(M736,評価協作成!$D$3:$F$838,2,FALSE)</f>
        <v>6.7</v>
      </c>
      <c r="I736" s="1">
        <f>VLOOKUP(M736,評価協作成!$D$3:$F$838,3,FALSE)</f>
        <v>4.0999999999999996</v>
      </c>
      <c r="M736" s="1" t="str">
        <f t="shared" si="47"/>
        <v>長崎県　平戸</v>
      </c>
      <c r="O736" s="1">
        <f t="shared" si="44"/>
        <v>0</v>
      </c>
      <c r="P736" s="1">
        <f t="shared" si="45"/>
        <v>0</v>
      </c>
      <c r="Q736">
        <f>IF(VLOOKUP($B736,'20230120'!$A$3:$G$838,6,FALSE)="","",VLOOKUP($B736,'20230120'!$A$3:$G$838,6,FALSE))</f>
        <v>6.7</v>
      </c>
      <c r="R736">
        <f>IF(VLOOKUP($B736,'20230120'!$A$3:$G$838,7,FALSE)="","",VLOOKUP($B736,'20230120'!$A$3:$G$838,7,FALSE))</f>
        <v>4.0999999999999996</v>
      </c>
    </row>
    <row r="737" spans="1:18">
      <c r="A737" s="10">
        <v>731</v>
      </c>
      <c r="B737" s="11">
        <v>688</v>
      </c>
      <c r="C737" t="s">
        <v>1230</v>
      </c>
      <c r="D737" s="12" t="s">
        <v>1231</v>
      </c>
      <c r="E737" s="12" t="s">
        <v>2254</v>
      </c>
      <c r="F737" s="11">
        <v>7</v>
      </c>
      <c r="G737" t="str">
        <f t="shared" si="46"/>
        <v>愛媛県　</v>
      </c>
      <c r="H737" s="1">
        <f>VLOOKUP(M737,評価協作成!$D$3:$F$838,2,FALSE)</f>
        <v>6.8</v>
      </c>
      <c r="I737" s="1">
        <f>VLOOKUP(M737,評価協作成!$D$3:$F$838,3,FALSE)</f>
        <v>2.7</v>
      </c>
      <c r="M737" s="1" t="str">
        <f t="shared" si="47"/>
        <v>愛媛県　宇和島</v>
      </c>
      <c r="O737" s="1">
        <f t="shared" si="44"/>
        <v>0</v>
      </c>
      <c r="P737" s="1">
        <f t="shared" si="45"/>
        <v>0</v>
      </c>
      <c r="Q737">
        <f>IF(VLOOKUP($B737,'20230120'!$A$3:$G$838,6,FALSE)="","",VLOOKUP($B737,'20230120'!$A$3:$G$838,6,FALSE))</f>
        <v>6.8</v>
      </c>
      <c r="R737">
        <f>IF(VLOOKUP($B737,'20230120'!$A$3:$G$838,7,FALSE)="","",VLOOKUP($B737,'20230120'!$A$3:$G$838,7,FALSE))</f>
        <v>2.7</v>
      </c>
    </row>
    <row r="738" spans="1:18">
      <c r="A738" s="10">
        <v>732</v>
      </c>
      <c r="B738" s="11">
        <v>435</v>
      </c>
      <c r="C738" t="s">
        <v>805</v>
      </c>
      <c r="D738" s="12" t="s">
        <v>806</v>
      </c>
      <c r="E738" s="12" t="s">
        <v>2017</v>
      </c>
      <c r="F738" s="11">
        <v>6</v>
      </c>
      <c r="G738" t="str">
        <f t="shared" si="46"/>
        <v>静岡県　</v>
      </c>
      <c r="H738" s="1">
        <f>VLOOKUP(M738,評価協作成!$D$3:$F$838,2,FALSE)</f>
        <v>6.6</v>
      </c>
      <c r="I738" s="1">
        <f>VLOOKUP(M738,評価協作成!$D$3:$F$838,3,FALSE)</f>
        <v>4.2</v>
      </c>
      <c r="M738" s="1" t="str">
        <f t="shared" si="47"/>
        <v>静岡県　網代</v>
      </c>
      <c r="O738" s="1">
        <f t="shared" si="44"/>
        <v>0</v>
      </c>
      <c r="P738" s="1">
        <f t="shared" si="45"/>
        <v>0</v>
      </c>
      <c r="Q738">
        <f>IF(VLOOKUP($B738,'20230120'!$A$3:$G$838,6,FALSE)="","",VLOOKUP($B738,'20230120'!$A$3:$G$838,6,FALSE))</f>
        <v>6.6</v>
      </c>
      <c r="R738">
        <f>IF(VLOOKUP($B738,'20230120'!$A$3:$G$838,7,FALSE)="","",VLOOKUP($B738,'20230120'!$A$3:$G$838,7,FALSE))</f>
        <v>4.2</v>
      </c>
    </row>
    <row r="739" spans="1:18">
      <c r="A739" s="10">
        <v>733</v>
      </c>
      <c r="B739" s="11">
        <v>741</v>
      </c>
      <c r="C739" t="s">
        <v>1326</v>
      </c>
      <c r="D739" s="12" t="s">
        <v>1327</v>
      </c>
      <c r="E739" s="12" t="s">
        <v>2304</v>
      </c>
      <c r="F739" s="11">
        <v>7</v>
      </c>
      <c r="G739" t="str">
        <f t="shared" si="46"/>
        <v>大分県　</v>
      </c>
      <c r="H739" s="1">
        <f>VLOOKUP(M739,評価協作成!$D$3:$F$838,2,FALSE)</f>
        <v>6.6</v>
      </c>
      <c r="I739" s="1">
        <f>VLOOKUP(M739,評価協作成!$D$3:$F$838,3,FALSE)</f>
        <v>3.1</v>
      </c>
      <c r="M739" s="1" t="str">
        <f t="shared" si="47"/>
        <v>大分県　大分</v>
      </c>
      <c r="O739" s="1">
        <f t="shared" si="44"/>
        <v>0</v>
      </c>
      <c r="P739" s="1">
        <f t="shared" si="45"/>
        <v>0</v>
      </c>
      <c r="Q739">
        <f>IF(VLOOKUP($B739,'20230120'!$A$3:$G$838,6,FALSE)="","",VLOOKUP($B739,'20230120'!$A$3:$G$838,6,FALSE))</f>
        <v>6.6</v>
      </c>
      <c r="R739">
        <f>IF(VLOOKUP($B739,'20230120'!$A$3:$G$838,7,FALSE)="","",VLOOKUP($B739,'20230120'!$A$3:$G$838,7,FALSE))</f>
        <v>3.1</v>
      </c>
    </row>
    <row r="740" spans="1:18">
      <c r="A740" s="10">
        <v>734</v>
      </c>
      <c r="B740" s="11">
        <v>584</v>
      </c>
      <c r="C740" t="s">
        <v>1057</v>
      </c>
      <c r="D740" s="12" t="s">
        <v>1058</v>
      </c>
      <c r="E740" s="12" t="s">
        <v>2153</v>
      </c>
      <c r="F740" s="11">
        <v>6</v>
      </c>
      <c r="G740" t="str">
        <f t="shared" si="46"/>
        <v>兵庫県　</v>
      </c>
      <c r="H740" s="1">
        <f>VLOOKUP(M740,評価協作成!$D$3:$F$838,2,FALSE)</f>
        <v>6</v>
      </c>
      <c r="I740" s="1">
        <f>VLOOKUP(M740,評価協作成!$D$3:$F$838,3,FALSE)</f>
        <v>3.3</v>
      </c>
      <c r="M740" s="1" t="str">
        <f t="shared" si="47"/>
        <v>兵庫県　神戸</v>
      </c>
      <c r="O740" s="1">
        <f t="shared" si="44"/>
        <v>0</v>
      </c>
      <c r="P740" s="1">
        <f t="shared" si="45"/>
        <v>0</v>
      </c>
      <c r="Q740">
        <f>IF(VLOOKUP($B740,'20230120'!$A$3:$G$838,6,FALSE)="","",VLOOKUP($B740,'20230120'!$A$3:$G$838,6,FALSE))</f>
        <v>6</v>
      </c>
      <c r="R740">
        <f>IF(VLOOKUP($B740,'20230120'!$A$3:$G$838,7,FALSE)="","",VLOOKUP($B740,'20230120'!$A$3:$G$838,7,FALSE))</f>
        <v>3.3</v>
      </c>
    </row>
    <row r="741" spans="1:18">
      <c r="A741" s="10">
        <v>735</v>
      </c>
      <c r="B741" s="11">
        <v>778</v>
      </c>
      <c r="C741" t="s">
        <v>1387</v>
      </c>
      <c r="D741" s="12" t="s">
        <v>1388</v>
      </c>
      <c r="E741" s="12" t="s">
        <v>2338</v>
      </c>
      <c r="F741" s="11">
        <v>7</v>
      </c>
      <c r="G741" t="str">
        <f t="shared" si="46"/>
        <v>熊本県　</v>
      </c>
      <c r="H741" s="1">
        <f>VLOOKUP(M741,評価協作成!$D$3:$F$838,2,FALSE)</f>
        <v>6.5</v>
      </c>
      <c r="I741" s="1">
        <f>VLOOKUP(M741,評価協作成!$D$3:$F$838,3,FALSE)</f>
        <v>2.1</v>
      </c>
      <c r="M741" s="1" t="str">
        <f t="shared" si="47"/>
        <v>熊本県　八代</v>
      </c>
      <c r="O741" s="1">
        <f t="shared" si="44"/>
        <v>0</v>
      </c>
      <c r="P741" s="1">
        <f t="shared" si="45"/>
        <v>0</v>
      </c>
      <c r="Q741">
        <f>IF(VLOOKUP($B741,'20230120'!$A$3:$G$838,6,FALSE)="","",VLOOKUP($B741,'20230120'!$A$3:$G$838,6,FALSE))</f>
        <v>6.5</v>
      </c>
      <c r="R741">
        <f>IF(VLOOKUP($B741,'20230120'!$A$3:$G$838,7,FALSE)="","",VLOOKUP($B741,'20230120'!$A$3:$G$838,7,FALSE))</f>
        <v>2.1</v>
      </c>
    </row>
    <row r="742" spans="1:18">
      <c r="A742" s="10">
        <v>736</v>
      </c>
      <c r="B742" s="11">
        <v>454</v>
      </c>
      <c r="C742" t="s">
        <v>836</v>
      </c>
      <c r="D742" s="12" t="s">
        <v>837</v>
      </c>
      <c r="E742" s="12" t="s">
        <v>2035</v>
      </c>
      <c r="F742" s="11">
        <v>7</v>
      </c>
      <c r="G742" t="str">
        <f t="shared" si="46"/>
        <v>愛知県　</v>
      </c>
      <c r="H742" s="1">
        <f>VLOOKUP(M742,評価協作成!$D$3:$F$838,2,FALSE)</f>
        <v>5.7</v>
      </c>
      <c r="I742" s="1">
        <f>VLOOKUP(M742,評価協作成!$D$3:$F$838,3,FALSE)</f>
        <v>2.2000000000000002</v>
      </c>
      <c r="M742" s="1" t="str">
        <f t="shared" si="47"/>
        <v>愛知県　豊橋</v>
      </c>
      <c r="O742" s="1">
        <f t="shared" si="44"/>
        <v>0</v>
      </c>
      <c r="P742" s="1">
        <f t="shared" si="45"/>
        <v>0</v>
      </c>
      <c r="Q742">
        <f>IF(VLOOKUP($B742,'20230120'!$A$3:$G$838,6,FALSE)="","",VLOOKUP($B742,'20230120'!$A$3:$G$838,6,FALSE))</f>
        <v>5.7</v>
      </c>
      <c r="R742">
        <f>IF(VLOOKUP($B742,'20230120'!$A$3:$G$838,7,FALSE)="","",VLOOKUP($B742,'20230120'!$A$3:$G$838,7,FALSE))</f>
        <v>2.2000000000000002</v>
      </c>
    </row>
    <row r="743" spans="1:18">
      <c r="A743" s="10">
        <v>737</v>
      </c>
      <c r="B743" s="11">
        <v>381</v>
      </c>
      <c r="C743" t="s">
        <v>716</v>
      </c>
      <c r="D743" s="12" t="s">
        <v>717</v>
      </c>
      <c r="E743" s="12" t="s">
        <v>1966</v>
      </c>
      <c r="F743" s="11">
        <v>6</v>
      </c>
      <c r="G743" t="str">
        <f t="shared" si="46"/>
        <v>千葉県　</v>
      </c>
      <c r="H743" s="1">
        <f>VLOOKUP(M743,評価協作成!$D$3:$F$838,2,FALSE)</f>
        <v>6.5</v>
      </c>
      <c r="I743" s="1">
        <f>VLOOKUP(M743,評価協作成!$D$3:$F$838,3,FALSE)</f>
        <v>2.2999999999999998</v>
      </c>
      <c r="M743" s="1" t="str">
        <f t="shared" si="47"/>
        <v>千葉県　鴨川</v>
      </c>
      <c r="O743" s="1">
        <f t="shared" si="44"/>
        <v>0</v>
      </c>
      <c r="P743" s="1">
        <f t="shared" si="45"/>
        <v>0</v>
      </c>
      <c r="Q743">
        <f>IF(VLOOKUP($B743,'20230120'!$A$3:$G$838,6,FALSE)="","",VLOOKUP($B743,'20230120'!$A$3:$G$838,6,FALSE))</f>
        <v>6.5</v>
      </c>
      <c r="R743">
        <f>IF(VLOOKUP($B743,'20230120'!$A$3:$G$838,7,FALSE)="","",VLOOKUP($B743,'20230120'!$A$3:$G$838,7,FALSE))</f>
        <v>2.2999999999999998</v>
      </c>
    </row>
    <row r="744" spans="1:18">
      <c r="A744" s="10">
        <v>738</v>
      </c>
      <c r="B744" s="11">
        <v>793</v>
      </c>
      <c r="C744" t="s">
        <v>1417</v>
      </c>
      <c r="D744" s="12" t="s">
        <v>1418</v>
      </c>
      <c r="E744" s="12" t="s">
        <v>2352</v>
      </c>
      <c r="F744" s="11">
        <v>6</v>
      </c>
      <c r="G744" t="str">
        <f t="shared" si="46"/>
        <v>宮崎県　</v>
      </c>
      <c r="H744" s="1">
        <f>VLOOKUP(M744,評価協作成!$D$3:$F$838,2,FALSE)</f>
        <v>6</v>
      </c>
      <c r="I744" s="1">
        <f>VLOOKUP(M744,評価協作成!$D$3:$F$838,3,FALSE)</f>
        <v>1.9</v>
      </c>
      <c r="M744" s="1" t="str">
        <f t="shared" si="47"/>
        <v>宮崎県　小林</v>
      </c>
      <c r="O744" s="1">
        <f t="shared" si="44"/>
        <v>0</v>
      </c>
      <c r="P744" s="1">
        <f t="shared" si="45"/>
        <v>0</v>
      </c>
      <c r="Q744">
        <f>IF(VLOOKUP($B744,'20230120'!$A$3:$G$838,6,FALSE)="","",VLOOKUP($B744,'20230120'!$A$3:$G$838,6,FALSE))</f>
        <v>6</v>
      </c>
      <c r="R744">
        <f>IF(VLOOKUP($B744,'20230120'!$A$3:$G$838,7,FALSE)="","",VLOOKUP($B744,'20230120'!$A$3:$G$838,7,FALSE))</f>
        <v>1.9</v>
      </c>
    </row>
    <row r="745" spans="1:18">
      <c r="A745" s="10">
        <v>739</v>
      </c>
      <c r="B745" s="11">
        <v>695</v>
      </c>
      <c r="C745" t="s">
        <v>1244</v>
      </c>
      <c r="D745" s="12" t="s">
        <v>1245</v>
      </c>
      <c r="E745" s="12" t="s">
        <v>2261</v>
      </c>
      <c r="F745" s="11">
        <v>7</v>
      </c>
      <c r="G745" t="str">
        <f t="shared" si="46"/>
        <v>高知県　</v>
      </c>
      <c r="H745" s="1">
        <f>VLOOKUP(M745,評価協作成!$D$3:$F$838,2,FALSE)</f>
        <v>5.3</v>
      </c>
      <c r="I745" s="1">
        <f>VLOOKUP(M745,評価協作成!$D$3:$F$838,3,FALSE)</f>
        <v>0.7</v>
      </c>
      <c r="M745" s="1" t="str">
        <f t="shared" si="47"/>
        <v>高知県　後免</v>
      </c>
      <c r="O745" s="1">
        <f t="shared" si="44"/>
        <v>0</v>
      </c>
      <c r="P745" s="1">
        <f t="shared" si="45"/>
        <v>0</v>
      </c>
      <c r="Q745">
        <f>IF(VLOOKUP($B745,'20230120'!$A$3:$G$838,6,FALSE)="","",VLOOKUP($B745,'20230120'!$A$3:$G$838,6,FALSE))</f>
        <v>5.3</v>
      </c>
      <c r="R745">
        <f>IF(VLOOKUP($B745,'20230120'!$A$3:$G$838,7,FALSE)="","",VLOOKUP($B745,'20230120'!$A$3:$G$838,7,FALSE))</f>
        <v>0.7</v>
      </c>
    </row>
    <row r="746" spans="1:18">
      <c r="A746" s="10">
        <v>740</v>
      </c>
      <c r="B746" s="11">
        <v>374</v>
      </c>
      <c r="C746" t="s">
        <v>704</v>
      </c>
      <c r="D746" s="12" t="s">
        <v>705</v>
      </c>
      <c r="E746" s="12" t="s">
        <v>1959</v>
      </c>
      <c r="F746" s="11">
        <v>6</v>
      </c>
      <c r="G746" t="str">
        <f t="shared" si="46"/>
        <v>千葉県　</v>
      </c>
      <c r="H746" s="1">
        <f>VLOOKUP(M746,評価協作成!$D$3:$F$838,2,FALSE)</f>
        <v>6.6</v>
      </c>
      <c r="I746" s="1">
        <f>VLOOKUP(M746,評価協作成!$D$3:$F$838,3,FALSE)</f>
        <v>3.1</v>
      </c>
      <c r="M746" s="1" t="str">
        <f t="shared" si="47"/>
        <v>千葉県　銚子</v>
      </c>
      <c r="O746" s="1">
        <f t="shared" si="44"/>
        <v>0</v>
      </c>
      <c r="P746" s="1">
        <f t="shared" si="45"/>
        <v>0</v>
      </c>
      <c r="Q746">
        <f>IF(VLOOKUP($B746,'20230120'!$A$3:$G$838,6,FALSE)="","",VLOOKUP($B746,'20230120'!$A$3:$G$838,6,FALSE))</f>
        <v>6.6</v>
      </c>
      <c r="R746">
        <f>IF(VLOOKUP($B746,'20230120'!$A$3:$G$838,7,FALSE)="","",VLOOKUP($B746,'20230120'!$A$3:$G$838,7,FALSE))</f>
        <v>3.1</v>
      </c>
    </row>
    <row r="747" spans="1:18">
      <c r="A747" s="10">
        <v>741</v>
      </c>
      <c r="B747" s="11">
        <v>779</v>
      </c>
      <c r="C747" t="s">
        <v>1389</v>
      </c>
      <c r="D747" s="12" t="s">
        <v>1390</v>
      </c>
      <c r="E747" s="12" t="s">
        <v>2339</v>
      </c>
      <c r="F747" s="11">
        <v>7</v>
      </c>
      <c r="G747" t="str">
        <f t="shared" si="46"/>
        <v>熊本県　</v>
      </c>
      <c r="H747" s="1">
        <f>VLOOKUP(M747,評価協作成!$D$3:$F$838,2,FALSE)</f>
        <v>6.8</v>
      </c>
      <c r="I747" s="1">
        <f>VLOOKUP(M747,評価協作成!$D$3:$F$838,3,FALSE)</f>
        <v>3.2</v>
      </c>
      <c r="M747" s="1" t="str">
        <f t="shared" si="47"/>
        <v>熊本県　水俣</v>
      </c>
      <c r="O747" s="1">
        <f t="shared" si="44"/>
        <v>0</v>
      </c>
      <c r="P747" s="1">
        <f t="shared" si="45"/>
        <v>0</v>
      </c>
      <c r="Q747">
        <f>IF(VLOOKUP($B747,'20230120'!$A$3:$G$838,6,FALSE)="","",VLOOKUP($B747,'20230120'!$A$3:$G$838,6,FALSE))</f>
        <v>6.8</v>
      </c>
      <c r="R747">
        <f>IF(VLOOKUP($B747,'20230120'!$A$3:$G$838,7,FALSE)="","",VLOOKUP($B747,'20230120'!$A$3:$G$838,7,FALSE))</f>
        <v>3.2</v>
      </c>
    </row>
    <row r="748" spans="1:18">
      <c r="A748" s="10">
        <v>742</v>
      </c>
      <c r="B748" s="11">
        <v>665</v>
      </c>
      <c r="C748" t="s">
        <v>1192</v>
      </c>
      <c r="D748" s="12" t="s">
        <v>1193</v>
      </c>
      <c r="E748" s="12" t="s">
        <v>2231</v>
      </c>
      <c r="F748" s="11">
        <v>6</v>
      </c>
      <c r="G748" t="str">
        <f t="shared" si="46"/>
        <v>徳島県　</v>
      </c>
      <c r="H748" s="1">
        <f>VLOOKUP(M748,評価協作成!$D$3:$F$838,2,FALSE)</f>
        <v>6.1</v>
      </c>
      <c r="I748" s="1">
        <f>VLOOKUP(M748,評価協作成!$D$3:$F$838,3,FALSE)</f>
        <v>2.8</v>
      </c>
      <c r="M748" s="1" t="str">
        <f t="shared" si="47"/>
        <v>徳島県　徳島</v>
      </c>
      <c r="O748" s="1">
        <f t="shared" si="44"/>
        <v>0</v>
      </c>
      <c r="P748" s="1">
        <f t="shared" si="45"/>
        <v>0</v>
      </c>
      <c r="Q748">
        <f>IF(VLOOKUP($B748,'20230120'!$A$3:$G$838,6,FALSE)="","",VLOOKUP($B748,'20230120'!$A$3:$G$838,6,FALSE))</f>
        <v>6.1</v>
      </c>
      <c r="R748">
        <f>IF(VLOOKUP($B748,'20230120'!$A$3:$G$838,7,FALSE)="","",VLOOKUP($B748,'20230120'!$A$3:$G$838,7,FALSE))</f>
        <v>2.8</v>
      </c>
    </row>
    <row r="749" spans="1:18">
      <c r="A749" s="10">
        <v>743</v>
      </c>
      <c r="B749" s="11">
        <v>388</v>
      </c>
      <c r="C749" t="s">
        <v>725</v>
      </c>
      <c r="D749" s="12" t="s">
        <v>726</v>
      </c>
      <c r="E749" s="12" t="s">
        <v>1973</v>
      </c>
      <c r="F749" s="11">
        <v>7</v>
      </c>
      <c r="G749" t="str">
        <f t="shared" si="46"/>
        <v>神奈川県</v>
      </c>
      <c r="H749" s="1">
        <f>VLOOKUP(M749,評価協作成!$D$3:$F$838,2,FALSE)</f>
        <v>6.5</v>
      </c>
      <c r="I749" s="1">
        <f>VLOOKUP(M749,評価協作成!$D$3:$F$838,3,FALSE)</f>
        <v>2.9</v>
      </c>
      <c r="M749" s="1" t="str">
        <f t="shared" si="47"/>
        <v>神奈川県三浦</v>
      </c>
      <c r="O749" s="1">
        <f t="shared" si="44"/>
        <v>0</v>
      </c>
      <c r="P749" s="1">
        <f t="shared" si="45"/>
        <v>0</v>
      </c>
      <c r="Q749">
        <f>IF(VLOOKUP($B749,'20230120'!$A$3:$G$838,6,FALSE)="","",VLOOKUP($B749,'20230120'!$A$3:$G$838,6,FALSE))</f>
        <v>6.5</v>
      </c>
      <c r="R749">
        <f>IF(VLOOKUP($B749,'20230120'!$A$3:$G$838,7,FALSE)="","",VLOOKUP($B749,'20230120'!$A$3:$G$838,7,FALSE))</f>
        <v>2.9</v>
      </c>
    </row>
    <row r="750" spans="1:18">
      <c r="A750" s="10">
        <v>744</v>
      </c>
      <c r="B750" s="11">
        <v>385</v>
      </c>
      <c r="C750" t="s">
        <v>723</v>
      </c>
      <c r="D750" s="12" t="s">
        <v>724</v>
      </c>
      <c r="E750" s="12" t="s">
        <v>1970</v>
      </c>
      <c r="F750" s="11">
        <v>6</v>
      </c>
      <c r="G750" t="str">
        <f t="shared" si="46"/>
        <v>神奈川県</v>
      </c>
      <c r="H750" s="1">
        <f>VLOOKUP(M750,評価協作成!$D$3:$F$838,2,FALSE)</f>
        <v>6.1</v>
      </c>
      <c r="I750" s="1">
        <f>VLOOKUP(M750,評価協作成!$D$3:$F$838,3,FALSE)</f>
        <v>2.8</v>
      </c>
      <c r="M750" s="1" t="str">
        <f t="shared" si="47"/>
        <v>神奈川県横浜</v>
      </c>
      <c r="O750" s="1">
        <f t="shared" si="44"/>
        <v>0</v>
      </c>
      <c r="P750" s="1">
        <f t="shared" si="45"/>
        <v>0</v>
      </c>
      <c r="Q750">
        <f>IF(VLOOKUP($B750,'20230120'!$A$3:$G$838,6,FALSE)="","",VLOOKUP($B750,'20230120'!$A$3:$G$838,6,FALSE))</f>
        <v>6.1</v>
      </c>
      <c r="R750">
        <f>IF(VLOOKUP($B750,'20230120'!$A$3:$G$838,7,FALSE)="","",VLOOKUP($B750,'20230120'!$A$3:$G$838,7,FALSE))</f>
        <v>2.8</v>
      </c>
    </row>
    <row r="751" spans="1:18">
      <c r="A751" s="10">
        <v>745</v>
      </c>
      <c r="B751" s="11">
        <v>796</v>
      </c>
      <c r="C751" t="s">
        <v>1423</v>
      </c>
      <c r="D751" s="12" t="s">
        <v>1424</v>
      </c>
      <c r="E751" s="12" t="s">
        <v>2354</v>
      </c>
      <c r="F751" s="11">
        <v>7</v>
      </c>
      <c r="G751" t="str">
        <f t="shared" si="46"/>
        <v>宮崎県　</v>
      </c>
      <c r="H751" s="1">
        <f>VLOOKUP(M751,評価協作成!$D$3:$F$838,2,FALSE)</f>
        <v>6.1</v>
      </c>
      <c r="I751" s="1">
        <f>VLOOKUP(M751,評価協作成!$D$3:$F$838,3,FALSE)</f>
        <v>1.4</v>
      </c>
      <c r="M751" s="1" t="str">
        <f t="shared" si="47"/>
        <v>宮崎県　都城</v>
      </c>
      <c r="O751" s="1">
        <f t="shared" si="44"/>
        <v>0</v>
      </c>
      <c r="P751" s="1">
        <f t="shared" si="45"/>
        <v>0</v>
      </c>
      <c r="Q751">
        <f>IF(VLOOKUP($B751,'20230120'!$A$3:$G$838,6,FALSE)="","",VLOOKUP($B751,'20230120'!$A$3:$G$838,6,FALSE))</f>
        <v>6.1</v>
      </c>
      <c r="R751">
        <f>IF(VLOOKUP($B751,'20230120'!$A$3:$G$838,7,FALSE)="","",VLOOKUP($B751,'20230120'!$A$3:$G$838,7,FALSE))</f>
        <v>1.4</v>
      </c>
    </row>
    <row r="752" spans="1:18">
      <c r="A752" s="10">
        <v>746</v>
      </c>
      <c r="B752" s="11">
        <v>803</v>
      </c>
      <c r="C752" t="s">
        <v>555</v>
      </c>
      <c r="D752" s="12" t="s">
        <v>502</v>
      </c>
      <c r="E752" s="12" t="s">
        <v>2361</v>
      </c>
      <c r="F752" s="11">
        <v>7</v>
      </c>
      <c r="G752" t="str">
        <f t="shared" si="46"/>
        <v>鹿児島県</v>
      </c>
      <c r="H752" s="1">
        <f>VLOOKUP(M752,評価協作成!$D$3:$F$838,2,FALSE)</f>
        <v>6.8</v>
      </c>
      <c r="I752" s="1">
        <f>VLOOKUP(M752,評価協作成!$D$3:$F$838,3,FALSE)</f>
        <v>2.4</v>
      </c>
      <c r="M752" s="1" t="str">
        <f t="shared" si="47"/>
        <v>鹿児島県川内</v>
      </c>
      <c r="O752" s="1">
        <f t="shared" si="44"/>
        <v>0</v>
      </c>
      <c r="P752" s="1">
        <f t="shared" si="45"/>
        <v>0</v>
      </c>
      <c r="Q752">
        <f>IF(VLOOKUP($B752,'20230120'!$A$3:$G$838,6,FALSE)="","",VLOOKUP($B752,'20230120'!$A$3:$G$838,6,FALSE))</f>
        <v>6.8</v>
      </c>
      <c r="R752">
        <f>IF(VLOOKUP($B752,'20230120'!$A$3:$G$838,7,FALSE)="","",VLOOKUP($B752,'20230120'!$A$3:$G$838,7,FALSE))</f>
        <v>2.4</v>
      </c>
    </row>
    <row r="753" spans="1:18">
      <c r="A753" s="10">
        <v>747</v>
      </c>
      <c r="B753" s="11">
        <v>718</v>
      </c>
      <c r="C753" t="s">
        <v>913</v>
      </c>
      <c r="D753" s="12" t="s">
        <v>1284</v>
      </c>
      <c r="E753" s="12" t="s">
        <v>2281</v>
      </c>
      <c r="F753" s="11">
        <v>7</v>
      </c>
      <c r="G753" t="str">
        <f t="shared" si="46"/>
        <v>山口県　</v>
      </c>
      <c r="H753" s="1">
        <f>VLOOKUP(M753,評価協作成!$D$3:$F$838,2,FALSE)</f>
        <v>7.2</v>
      </c>
      <c r="I753" s="1">
        <f>VLOOKUP(M753,評価協作成!$D$3:$F$838,3,FALSE)</f>
        <v>5</v>
      </c>
      <c r="M753" s="1" t="str">
        <f t="shared" si="47"/>
        <v>山口県　下関</v>
      </c>
      <c r="O753" s="1">
        <f t="shared" si="44"/>
        <v>0</v>
      </c>
      <c r="P753" s="1">
        <f t="shared" si="45"/>
        <v>0</v>
      </c>
      <c r="Q753">
        <f>IF(VLOOKUP($B753,'20230120'!$A$3:$G$838,6,FALSE)="","",VLOOKUP($B753,'20230120'!$A$3:$G$838,6,FALSE))</f>
        <v>7.2</v>
      </c>
      <c r="R753">
        <f>IF(VLOOKUP($B753,'20230120'!$A$3:$G$838,7,FALSE)="","",VLOOKUP($B753,'20230120'!$A$3:$G$838,7,FALSE))</f>
        <v>5</v>
      </c>
    </row>
    <row r="754" spans="1:18">
      <c r="A754" s="10">
        <v>748</v>
      </c>
      <c r="B754" s="11">
        <v>376</v>
      </c>
      <c r="C754" t="s">
        <v>706</v>
      </c>
      <c r="D754" s="12" t="s">
        <v>707</v>
      </c>
      <c r="E754" s="12" t="s">
        <v>1961</v>
      </c>
      <c r="F754" s="11">
        <v>6</v>
      </c>
      <c r="G754" t="str">
        <f t="shared" si="46"/>
        <v>千葉県　</v>
      </c>
      <c r="H754" s="1">
        <f>VLOOKUP(M754,評価協作成!$D$3:$F$838,2,FALSE)</f>
        <v>6.3</v>
      </c>
      <c r="I754" s="1">
        <f>VLOOKUP(M754,評価協作成!$D$3:$F$838,3,FALSE)</f>
        <v>2.7</v>
      </c>
      <c r="M754" s="1" t="str">
        <f t="shared" si="47"/>
        <v>千葉県　千葉</v>
      </c>
      <c r="O754" s="1">
        <f t="shared" si="44"/>
        <v>0</v>
      </c>
      <c r="P754" s="1">
        <f t="shared" si="45"/>
        <v>0</v>
      </c>
      <c r="Q754">
        <f>IF(VLOOKUP($B754,'20230120'!$A$3:$G$838,6,FALSE)="","",VLOOKUP($B754,'20230120'!$A$3:$G$838,6,FALSE))</f>
        <v>6.3</v>
      </c>
      <c r="R754">
        <f>IF(VLOOKUP($B754,'20230120'!$A$3:$G$838,7,FALSE)="","",VLOOKUP($B754,'20230120'!$A$3:$G$838,7,FALSE))</f>
        <v>2.7</v>
      </c>
    </row>
    <row r="755" spans="1:18">
      <c r="A755" s="10">
        <v>749</v>
      </c>
      <c r="B755" s="11">
        <v>758</v>
      </c>
      <c r="C755" t="s">
        <v>1353</v>
      </c>
      <c r="D755" s="12" t="s">
        <v>1354</v>
      </c>
      <c r="E755" s="12" t="s">
        <v>2319</v>
      </c>
      <c r="F755" s="11">
        <v>7</v>
      </c>
      <c r="G755" t="str">
        <f t="shared" si="46"/>
        <v>長崎県　</v>
      </c>
      <c r="H755" s="1">
        <f>VLOOKUP(M755,評価協作成!$D$3:$F$838,2,FALSE)</f>
        <v>7.3</v>
      </c>
      <c r="I755" s="1">
        <f>VLOOKUP(M755,評価協作成!$D$3:$F$838,3,FALSE)</f>
        <v>3.9</v>
      </c>
      <c r="M755" s="1" t="str">
        <f t="shared" si="47"/>
        <v>長崎県　福江</v>
      </c>
      <c r="O755" s="1">
        <f t="shared" si="44"/>
        <v>0</v>
      </c>
      <c r="P755" s="1">
        <f t="shared" si="45"/>
        <v>0</v>
      </c>
      <c r="Q755">
        <f>IF(VLOOKUP($B755,'20230120'!$A$3:$G$838,6,FALSE)="","",VLOOKUP($B755,'20230120'!$A$3:$G$838,6,FALSE))</f>
        <v>7.3</v>
      </c>
      <c r="R755">
        <f>IF(VLOOKUP($B755,'20230120'!$A$3:$G$838,7,FALSE)="","",VLOOKUP($B755,'20230120'!$A$3:$G$838,7,FALSE))</f>
        <v>3.9</v>
      </c>
    </row>
    <row r="756" spans="1:18">
      <c r="A756" s="10">
        <v>750</v>
      </c>
      <c r="B756" s="11">
        <v>383</v>
      </c>
      <c r="C756" t="s">
        <v>720</v>
      </c>
      <c r="D756" s="12" t="s">
        <v>721</v>
      </c>
      <c r="E756" s="12" t="s">
        <v>1968</v>
      </c>
      <c r="F756" s="11">
        <v>7</v>
      </c>
      <c r="G756" t="str">
        <f t="shared" si="46"/>
        <v>千葉県　</v>
      </c>
      <c r="H756" s="1">
        <f>VLOOKUP(M756,評価協作成!$D$3:$F$838,2,FALSE)</f>
        <v>6.8</v>
      </c>
      <c r="I756" s="1">
        <f>VLOOKUP(M756,評価協作成!$D$3:$F$838,3,FALSE)</f>
        <v>1.8</v>
      </c>
      <c r="M756" s="1" t="str">
        <f t="shared" si="47"/>
        <v>千葉県　館山</v>
      </c>
      <c r="O756" s="1">
        <f t="shared" si="44"/>
        <v>0</v>
      </c>
      <c r="P756" s="1">
        <f t="shared" si="45"/>
        <v>0</v>
      </c>
      <c r="Q756">
        <f>IF(VLOOKUP($B756,'20230120'!$A$3:$G$838,6,FALSE)="","",VLOOKUP($B756,'20230120'!$A$3:$G$838,6,FALSE))</f>
        <v>6.8</v>
      </c>
      <c r="R756">
        <f>IF(VLOOKUP($B756,'20230120'!$A$3:$G$838,7,FALSE)="","",VLOOKUP($B756,'20230120'!$A$3:$G$838,7,FALSE))</f>
        <v>1.8</v>
      </c>
    </row>
    <row r="757" spans="1:18">
      <c r="A757" s="10">
        <v>751</v>
      </c>
      <c r="B757" s="11">
        <v>774</v>
      </c>
      <c r="C757" t="s">
        <v>1379</v>
      </c>
      <c r="D757" s="12" t="s">
        <v>1380</v>
      </c>
      <c r="E757" s="12" t="s">
        <v>2334</v>
      </c>
      <c r="F757" s="11">
        <v>7</v>
      </c>
      <c r="G757" t="str">
        <f t="shared" si="46"/>
        <v>熊本県　</v>
      </c>
      <c r="H757" s="1">
        <f>VLOOKUP(M757,評価協作成!$D$3:$F$838,2,FALSE)</f>
        <v>6.5</v>
      </c>
      <c r="I757" s="1">
        <f>VLOOKUP(M757,評価協作成!$D$3:$F$838,3,FALSE)</f>
        <v>3.1</v>
      </c>
      <c r="M757" s="1" t="str">
        <f t="shared" si="47"/>
        <v>熊本県　三角</v>
      </c>
      <c r="O757" s="1">
        <f t="shared" si="44"/>
        <v>0</v>
      </c>
      <c r="P757" s="1">
        <f t="shared" si="45"/>
        <v>0</v>
      </c>
      <c r="Q757">
        <f>IF(VLOOKUP($B757,'20230120'!$A$3:$G$838,6,FALSE)="","",VLOOKUP($B757,'20230120'!$A$3:$G$838,6,FALSE))</f>
        <v>6.5</v>
      </c>
      <c r="R757">
        <f>IF(VLOOKUP($B757,'20230120'!$A$3:$G$838,7,FALSE)="","",VLOOKUP($B757,'20230120'!$A$3:$G$838,7,FALSE))</f>
        <v>3.1</v>
      </c>
    </row>
    <row r="758" spans="1:18">
      <c r="A758" s="10">
        <v>752</v>
      </c>
      <c r="B758" s="11">
        <v>755</v>
      </c>
      <c r="C758" t="s">
        <v>1349</v>
      </c>
      <c r="D758" s="12" t="s">
        <v>1350</v>
      </c>
      <c r="E758" s="12" t="s">
        <v>2316</v>
      </c>
      <c r="F758" s="11">
        <v>7</v>
      </c>
      <c r="G758" t="str">
        <f t="shared" si="46"/>
        <v>長崎県　</v>
      </c>
      <c r="H758" s="1">
        <f>VLOOKUP(M758,評価協作成!$D$3:$F$838,2,FALSE)</f>
        <v>6.8</v>
      </c>
      <c r="I758" s="1">
        <f>VLOOKUP(M758,評価協作成!$D$3:$F$838,3,FALSE)</f>
        <v>3.7</v>
      </c>
      <c r="M758" s="1" t="str">
        <f t="shared" si="47"/>
        <v>長崎県　長崎</v>
      </c>
      <c r="O758" s="1">
        <f t="shared" si="44"/>
        <v>0.10000000000000053</v>
      </c>
      <c r="P758" s="1">
        <f t="shared" si="45"/>
        <v>0</v>
      </c>
      <c r="Q758">
        <f>IF(VLOOKUP($B758,'20230120'!$A$3:$G$838,6,FALSE)="","",VLOOKUP($B758,'20230120'!$A$3:$G$838,6,FALSE))</f>
        <v>6.9</v>
      </c>
      <c r="R758">
        <f>IF(VLOOKUP($B758,'20230120'!$A$3:$G$838,7,FALSE)="","",VLOOKUP($B758,'20230120'!$A$3:$G$838,7,FALSE))</f>
        <v>3.7</v>
      </c>
    </row>
    <row r="759" spans="1:18">
      <c r="A759" s="10">
        <v>753</v>
      </c>
      <c r="B759" s="11">
        <v>440</v>
      </c>
      <c r="C759" t="s">
        <v>814</v>
      </c>
      <c r="D759" s="12" t="s">
        <v>815</v>
      </c>
      <c r="E759" s="12" t="s">
        <v>2021</v>
      </c>
      <c r="F759" s="11">
        <v>7</v>
      </c>
      <c r="G759" t="str">
        <f t="shared" si="46"/>
        <v>静岡県　</v>
      </c>
      <c r="H759" s="1">
        <f>VLOOKUP(M759,評価協作成!$D$3:$F$838,2,FALSE)</f>
        <v>7.2</v>
      </c>
      <c r="I759" s="1">
        <f>VLOOKUP(M759,評価協作成!$D$3:$F$838,3,FALSE)</f>
        <v>2.8</v>
      </c>
      <c r="M759" s="1" t="str">
        <f t="shared" si="47"/>
        <v>静岡県　松崎</v>
      </c>
      <c r="O759" s="1">
        <f t="shared" si="44"/>
        <v>0</v>
      </c>
      <c r="P759" s="1">
        <f t="shared" si="45"/>
        <v>0</v>
      </c>
      <c r="Q759">
        <f>IF(VLOOKUP($B759,'20230120'!$A$3:$G$838,6,FALSE)="","",VLOOKUP($B759,'20230120'!$A$3:$G$838,6,FALSE))</f>
        <v>7.2</v>
      </c>
      <c r="R759">
        <f>IF(VLOOKUP($B759,'20230120'!$A$3:$G$838,7,FALSE)="","",VLOOKUP($B759,'20230120'!$A$3:$G$838,7,FALSE))</f>
        <v>2.8</v>
      </c>
    </row>
    <row r="760" spans="1:18">
      <c r="A760" s="10">
        <v>754</v>
      </c>
      <c r="B760" s="11">
        <v>489</v>
      </c>
      <c r="C760" t="s">
        <v>901</v>
      </c>
      <c r="D760" s="12" t="s">
        <v>902</v>
      </c>
      <c r="E760" s="12" t="s">
        <v>2068</v>
      </c>
      <c r="F760" s="11">
        <v>6</v>
      </c>
      <c r="G760" t="str">
        <f t="shared" si="46"/>
        <v>三重県　</v>
      </c>
      <c r="H760" s="1">
        <f>VLOOKUP(M760,評価協作成!$D$3:$F$838,2,FALSE)</f>
        <v>6</v>
      </c>
      <c r="I760" s="1">
        <f>VLOOKUP(M760,評価協作成!$D$3:$F$838,3,FALSE)</f>
        <v>2</v>
      </c>
      <c r="M760" s="1" t="str">
        <f t="shared" si="47"/>
        <v>三重県　尾鷲</v>
      </c>
      <c r="O760" s="1">
        <f t="shared" si="44"/>
        <v>0</v>
      </c>
      <c r="P760" s="1">
        <f t="shared" si="45"/>
        <v>0</v>
      </c>
      <c r="Q760">
        <f>IF(VLOOKUP($B760,'20230120'!$A$3:$G$838,6,FALSE)="","",VLOOKUP($B760,'20230120'!$A$3:$G$838,6,FALSE))</f>
        <v>6</v>
      </c>
      <c r="R760">
        <f>IF(VLOOKUP($B760,'20230120'!$A$3:$G$838,7,FALSE)="","",VLOOKUP($B760,'20230120'!$A$3:$G$838,7,FALSE))</f>
        <v>2</v>
      </c>
    </row>
    <row r="761" spans="1:18">
      <c r="A761" s="10">
        <v>755</v>
      </c>
      <c r="B761" s="11">
        <v>754</v>
      </c>
      <c r="C761" t="s">
        <v>1347</v>
      </c>
      <c r="D761" s="12" t="s">
        <v>1348</v>
      </c>
      <c r="E761" s="12" t="s">
        <v>2315</v>
      </c>
      <c r="F761" s="11">
        <v>7</v>
      </c>
      <c r="G761" t="str">
        <f t="shared" si="46"/>
        <v>長崎県　</v>
      </c>
      <c r="H761" s="1">
        <f>VLOOKUP(M761,評価協作成!$D$3:$F$838,2,FALSE)</f>
        <v>7.2</v>
      </c>
      <c r="I761" s="1">
        <f>VLOOKUP(M761,評価協作成!$D$3:$F$838,3,FALSE)</f>
        <v>4.8</v>
      </c>
      <c r="M761" s="1" t="str">
        <f t="shared" si="47"/>
        <v>長崎県　大瀬戸</v>
      </c>
      <c r="O761" s="1">
        <f t="shared" si="44"/>
        <v>0</v>
      </c>
      <c r="P761" s="1">
        <f t="shared" si="45"/>
        <v>0</v>
      </c>
      <c r="Q761">
        <f>IF(VLOOKUP($B761,'20230120'!$A$3:$G$838,6,FALSE)="","",VLOOKUP($B761,'20230120'!$A$3:$G$838,6,FALSE))</f>
        <v>7.2</v>
      </c>
      <c r="R761">
        <f>IF(VLOOKUP($B761,'20230120'!$A$3:$G$838,7,FALSE)="","",VLOOKUP($B761,'20230120'!$A$3:$G$838,7,FALSE))</f>
        <v>4.8</v>
      </c>
    </row>
    <row r="762" spans="1:18">
      <c r="A762" s="10">
        <v>756</v>
      </c>
      <c r="B762" s="11">
        <v>442</v>
      </c>
      <c r="C762" t="s">
        <v>1553</v>
      </c>
      <c r="D762" s="12" t="s">
        <v>1595</v>
      </c>
      <c r="E762" s="12" t="s">
        <v>2023</v>
      </c>
      <c r="F762" s="11">
        <v>7</v>
      </c>
      <c r="G762" t="str">
        <f t="shared" si="46"/>
        <v>静岡県　</v>
      </c>
      <c r="H762" s="1">
        <f>VLOOKUP(M762,評価協作成!$D$3:$F$838,2,FALSE)</f>
        <v>6.1</v>
      </c>
      <c r="I762" s="1">
        <f>VLOOKUP(M762,評価協作成!$D$3:$F$838,3,FALSE)</f>
        <v>2.5</v>
      </c>
      <c r="M762" s="1" t="str">
        <f t="shared" si="47"/>
        <v>静岡県　磐田</v>
      </c>
      <c r="O762" s="1">
        <f t="shared" si="44"/>
        <v>0</v>
      </c>
      <c r="P762" s="1">
        <f t="shared" si="45"/>
        <v>0</v>
      </c>
      <c r="Q762">
        <f>IF(VLOOKUP($B762,'20230120'!$A$3:$G$838,6,FALSE)="","",VLOOKUP($B762,'20230120'!$A$3:$G$838,6,FALSE))</f>
        <v>6.1</v>
      </c>
      <c r="R762">
        <f>IF(VLOOKUP($B762,'20230120'!$A$3:$G$838,7,FALSE)="","",VLOOKUP($B762,'20230120'!$A$3:$G$838,7,FALSE))</f>
        <v>2.5</v>
      </c>
    </row>
    <row r="763" spans="1:18">
      <c r="A763" s="10">
        <v>757</v>
      </c>
      <c r="B763" s="11">
        <v>441</v>
      </c>
      <c r="C763" t="s">
        <v>816</v>
      </c>
      <c r="D763" s="12" t="s">
        <v>817</v>
      </c>
      <c r="E763" s="12" t="s">
        <v>2022</v>
      </c>
      <c r="F763" s="11">
        <v>7</v>
      </c>
      <c r="G763" t="str">
        <f t="shared" si="46"/>
        <v>静岡県　</v>
      </c>
      <c r="H763" s="1">
        <f>VLOOKUP(M763,評価協作成!$D$3:$F$838,2,FALSE)</f>
        <v>6.7</v>
      </c>
      <c r="I763" s="1">
        <f>VLOOKUP(M763,評価協作成!$D$3:$F$838,3,FALSE)</f>
        <v>3.9</v>
      </c>
      <c r="M763" s="1" t="str">
        <f t="shared" si="47"/>
        <v>静岡県　稲取</v>
      </c>
      <c r="O763" s="1">
        <f t="shared" si="44"/>
        <v>9.9999999999999645E-2</v>
      </c>
      <c r="P763" s="1">
        <f t="shared" si="45"/>
        <v>0</v>
      </c>
      <c r="Q763">
        <f>IF(VLOOKUP($B763,'20230120'!$A$3:$G$838,6,FALSE)="","",VLOOKUP($B763,'20230120'!$A$3:$G$838,6,FALSE))</f>
        <v>6.8</v>
      </c>
      <c r="R763">
        <f>IF(VLOOKUP($B763,'20230120'!$A$3:$G$838,7,FALSE)="","",VLOOKUP($B763,'20230120'!$A$3:$G$838,7,FALSE))</f>
        <v>3.9</v>
      </c>
    </row>
    <row r="764" spans="1:18">
      <c r="A764" s="10">
        <v>758</v>
      </c>
      <c r="B764" s="11">
        <v>702</v>
      </c>
      <c r="C764" t="s">
        <v>1258</v>
      </c>
      <c r="D764" s="12" t="s">
        <v>1259</v>
      </c>
      <c r="E764" s="12" t="s">
        <v>2268</v>
      </c>
      <c r="F764" s="11">
        <v>6</v>
      </c>
      <c r="G764" t="str">
        <f t="shared" si="46"/>
        <v>高知県　</v>
      </c>
      <c r="H764" s="1">
        <f>VLOOKUP(M764,評価協作成!$D$3:$F$838,2,FALSE)</f>
        <v>6.4</v>
      </c>
      <c r="I764" s="1">
        <f>VLOOKUP(M764,評価協作成!$D$3:$F$838,3,FALSE)</f>
        <v>2.1</v>
      </c>
      <c r="M764" s="1" t="str">
        <f t="shared" si="47"/>
        <v>高知県　佐賀</v>
      </c>
      <c r="O764" s="1">
        <f t="shared" si="44"/>
        <v>0</v>
      </c>
      <c r="P764" s="1">
        <f t="shared" si="45"/>
        <v>0</v>
      </c>
      <c r="Q764">
        <f>IF(VLOOKUP($B764,'20230120'!$A$3:$G$838,6,FALSE)="","",VLOOKUP($B764,'20230120'!$A$3:$G$838,6,FALSE))</f>
        <v>6.4</v>
      </c>
      <c r="R764">
        <f>IF(VLOOKUP($B764,'20230120'!$A$3:$G$838,7,FALSE)="","",VLOOKUP($B764,'20230120'!$A$3:$G$838,7,FALSE))</f>
        <v>2.1</v>
      </c>
    </row>
    <row r="765" spans="1:18">
      <c r="A765" s="10">
        <v>759</v>
      </c>
      <c r="B765" s="11">
        <v>365</v>
      </c>
      <c r="C765" t="s">
        <v>688</v>
      </c>
      <c r="D765" s="12" t="s">
        <v>689</v>
      </c>
      <c r="E765" s="12" t="s">
        <v>1950</v>
      </c>
      <c r="F765" s="11">
        <v>7</v>
      </c>
      <c r="G765" t="str">
        <f t="shared" si="46"/>
        <v>東京都　</v>
      </c>
      <c r="H765" s="1">
        <f>VLOOKUP(M765,評価協作成!$D$3:$F$838,2,FALSE)</f>
        <v>6.9</v>
      </c>
      <c r="I765" s="1">
        <f>VLOOKUP(M765,評価協作成!$D$3:$F$838,3,FALSE)</f>
        <v>3.6</v>
      </c>
      <c r="M765" s="1" t="str">
        <f t="shared" si="47"/>
        <v>東京都　大島</v>
      </c>
      <c r="O765" s="1">
        <f t="shared" si="44"/>
        <v>0</v>
      </c>
      <c r="P765" s="1">
        <f t="shared" si="45"/>
        <v>0</v>
      </c>
      <c r="Q765">
        <f>IF(VLOOKUP($B765,'20230120'!$A$3:$G$838,6,FALSE)="","",VLOOKUP($B765,'20230120'!$A$3:$G$838,6,FALSE))</f>
        <v>6.9</v>
      </c>
      <c r="R765">
        <f>IF(VLOOKUP($B765,'20230120'!$A$3:$G$838,7,FALSE)="","",VLOOKUP($B765,'20230120'!$A$3:$G$838,7,FALSE))</f>
        <v>3.6</v>
      </c>
    </row>
    <row r="766" spans="1:18">
      <c r="A766" s="10">
        <v>760</v>
      </c>
      <c r="B766" s="11">
        <v>752</v>
      </c>
      <c r="C766" t="s">
        <v>1345</v>
      </c>
      <c r="D766" s="12" t="s">
        <v>1346</v>
      </c>
      <c r="E766" s="12" t="s">
        <v>2313</v>
      </c>
      <c r="F766" s="11">
        <v>6</v>
      </c>
      <c r="G766" t="str">
        <f t="shared" si="46"/>
        <v>長崎県　</v>
      </c>
      <c r="H766" s="1">
        <f>VLOOKUP(M766,評価協作成!$D$3:$F$838,2,FALSE)</f>
        <v>6.4</v>
      </c>
      <c r="I766" s="1">
        <f>VLOOKUP(M766,評価協作成!$D$3:$F$838,3,FALSE)</f>
        <v>3.1</v>
      </c>
      <c r="M766" s="1" t="str">
        <f t="shared" si="47"/>
        <v>長崎県　佐世保</v>
      </c>
      <c r="O766" s="1">
        <f t="shared" si="44"/>
        <v>0</v>
      </c>
      <c r="P766" s="1">
        <f t="shared" si="45"/>
        <v>0</v>
      </c>
      <c r="Q766">
        <f>IF(VLOOKUP($B766,'20230120'!$A$3:$G$838,6,FALSE)="","",VLOOKUP($B766,'20230120'!$A$3:$G$838,6,FALSE))</f>
        <v>6.4</v>
      </c>
      <c r="R766">
        <f>IF(VLOOKUP($B766,'20230120'!$A$3:$G$838,7,FALSE)="","",VLOOKUP($B766,'20230120'!$A$3:$G$838,7,FALSE))</f>
        <v>3.1</v>
      </c>
    </row>
    <row r="767" spans="1:18">
      <c r="A767" s="10">
        <v>761</v>
      </c>
      <c r="B767" s="11">
        <v>438</v>
      </c>
      <c r="C767" t="s">
        <v>811</v>
      </c>
      <c r="D767" s="12" t="s">
        <v>812</v>
      </c>
      <c r="E767" s="12" t="s">
        <v>2019</v>
      </c>
      <c r="F767" s="11">
        <v>6</v>
      </c>
      <c r="G767" t="str">
        <f t="shared" si="46"/>
        <v>静岡県　</v>
      </c>
      <c r="H767" s="1">
        <f>VLOOKUP(M767,評価協作成!$D$3:$F$838,2,FALSE)</f>
        <v>6</v>
      </c>
      <c r="I767" s="1">
        <f>VLOOKUP(M767,評価協作成!$D$3:$F$838,3,FALSE)</f>
        <v>2.9</v>
      </c>
      <c r="M767" s="1" t="str">
        <f t="shared" si="47"/>
        <v>静岡県　浜松</v>
      </c>
      <c r="O767" s="1">
        <f t="shared" si="44"/>
        <v>0</v>
      </c>
      <c r="P767" s="1">
        <f t="shared" si="45"/>
        <v>0</v>
      </c>
      <c r="Q767">
        <f>IF(VLOOKUP($B767,'20230120'!$A$3:$G$838,6,FALSE)="","",VLOOKUP($B767,'20230120'!$A$3:$G$838,6,FALSE))</f>
        <v>6</v>
      </c>
      <c r="R767">
        <f>IF(VLOOKUP($B767,'20230120'!$A$3:$G$838,7,FALSE)="","",VLOOKUP($B767,'20230120'!$A$3:$G$838,7,FALSE))</f>
        <v>2.9</v>
      </c>
    </row>
    <row r="768" spans="1:18">
      <c r="A768" s="10">
        <v>762</v>
      </c>
      <c r="B768" s="11">
        <v>744</v>
      </c>
      <c r="C768" t="s">
        <v>1138</v>
      </c>
      <c r="D768" s="12" t="s">
        <v>1332</v>
      </c>
      <c r="E768" s="12" t="s">
        <v>2307</v>
      </c>
      <c r="F768" s="11">
        <v>7</v>
      </c>
      <c r="G768" t="str">
        <f t="shared" si="46"/>
        <v>大分県　</v>
      </c>
      <c r="H768" s="1">
        <f>VLOOKUP(M768,評価協作成!$D$3:$F$838,2,FALSE)</f>
        <v>6.9</v>
      </c>
      <c r="I768" s="1">
        <f>VLOOKUP(M768,評価協作成!$D$3:$F$838,3,FALSE)</f>
        <v>3.1</v>
      </c>
      <c r="M768" s="1" t="str">
        <f t="shared" si="47"/>
        <v>大分県　佐伯</v>
      </c>
      <c r="O768" s="1">
        <f t="shared" si="44"/>
        <v>0</v>
      </c>
      <c r="P768" s="1">
        <f t="shared" si="45"/>
        <v>0</v>
      </c>
      <c r="Q768">
        <f>IF(VLOOKUP($B768,'20230120'!$A$3:$G$838,6,FALSE)="","",VLOOKUP($B768,'20230120'!$A$3:$G$838,6,FALSE))</f>
        <v>6.9</v>
      </c>
      <c r="R768">
        <f>IF(VLOOKUP($B768,'20230120'!$A$3:$G$838,7,FALSE)="","",VLOOKUP($B768,'20230120'!$A$3:$G$838,7,FALSE))</f>
        <v>3.1</v>
      </c>
    </row>
    <row r="769" spans="1:18">
      <c r="A769" s="10">
        <v>763</v>
      </c>
      <c r="B769" s="11">
        <v>690</v>
      </c>
      <c r="C769" t="s">
        <v>1234</v>
      </c>
      <c r="D769" s="12" t="s">
        <v>1235</v>
      </c>
      <c r="E769" s="12" t="s">
        <v>2256</v>
      </c>
      <c r="F769" s="11">
        <v>7</v>
      </c>
      <c r="G769" t="str">
        <f t="shared" si="46"/>
        <v>愛媛県　</v>
      </c>
      <c r="H769" s="1">
        <f>VLOOKUP(M769,評価協作成!$D$3:$F$838,2,FALSE)</f>
        <v>7.4</v>
      </c>
      <c r="I769" s="1">
        <f>VLOOKUP(M769,評価協作成!$D$3:$F$838,3,FALSE)</f>
        <v>3.4</v>
      </c>
      <c r="M769" s="1" t="str">
        <f t="shared" si="47"/>
        <v>愛媛県　御荘</v>
      </c>
      <c r="O769" s="1">
        <f t="shared" si="44"/>
        <v>0</v>
      </c>
      <c r="P769" s="1">
        <f t="shared" si="45"/>
        <v>0</v>
      </c>
      <c r="Q769">
        <f>IF(VLOOKUP($B769,'20230120'!$A$3:$G$838,6,FALSE)="","",VLOOKUP($B769,'20230120'!$A$3:$G$838,6,FALSE))</f>
        <v>7.4</v>
      </c>
      <c r="R769">
        <f>IF(VLOOKUP($B769,'20230120'!$A$3:$G$838,7,FALSE)="","",VLOOKUP($B769,'20230120'!$A$3:$G$838,7,FALSE))</f>
        <v>3.4</v>
      </c>
    </row>
    <row r="770" spans="1:18">
      <c r="A770" s="10">
        <v>764</v>
      </c>
      <c r="B770" s="11">
        <v>753</v>
      </c>
      <c r="C770" t="s">
        <v>1522</v>
      </c>
      <c r="D770" s="12" t="s">
        <v>1629</v>
      </c>
      <c r="E770" s="12" t="s">
        <v>2314</v>
      </c>
      <c r="F770" s="11">
        <v>7</v>
      </c>
      <c r="G770" t="str">
        <f t="shared" si="46"/>
        <v>長崎県　</v>
      </c>
      <c r="H770" s="1">
        <f>VLOOKUP(M770,評価協作成!$D$3:$F$838,2,FALSE)</f>
        <v>8.1999999999999993</v>
      </c>
      <c r="I770" s="1">
        <f>VLOOKUP(M770,評価協作成!$D$3:$F$838,3,FALSE)</f>
        <v>5.5</v>
      </c>
      <c r="M770" s="1" t="str">
        <f t="shared" si="47"/>
        <v>長崎県　有川</v>
      </c>
      <c r="O770" s="1">
        <f t="shared" si="44"/>
        <v>0</v>
      </c>
      <c r="P770" s="1">
        <f t="shared" si="45"/>
        <v>0</v>
      </c>
      <c r="Q770">
        <f>H770</f>
        <v>8.1999999999999993</v>
      </c>
      <c r="R770">
        <f>I770</f>
        <v>5.5</v>
      </c>
    </row>
    <row r="771" spans="1:18">
      <c r="A771" s="10">
        <v>765</v>
      </c>
      <c r="B771" s="11">
        <v>804</v>
      </c>
      <c r="C771" t="s">
        <v>1435</v>
      </c>
      <c r="D771" s="12" t="s">
        <v>1436</v>
      </c>
      <c r="E771" s="12" t="s">
        <v>2362</v>
      </c>
      <c r="F771" s="11">
        <v>7</v>
      </c>
      <c r="G771" t="str">
        <f t="shared" si="46"/>
        <v>鹿児島県</v>
      </c>
      <c r="H771" s="1">
        <f>VLOOKUP(M771,評価協作成!$D$3:$F$838,2,FALSE)</f>
        <v>7.5</v>
      </c>
      <c r="I771" s="1">
        <f>VLOOKUP(M771,評価協作成!$D$3:$F$838,3,FALSE)</f>
        <v>3.5</v>
      </c>
      <c r="M771" s="1" t="str">
        <f t="shared" si="47"/>
        <v>鹿児島県東市来</v>
      </c>
      <c r="O771" s="1">
        <f t="shared" si="44"/>
        <v>0</v>
      </c>
      <c r="P771" s="1">
        <f t="shared" si="45"/>
        <v>0</v>
      </c>
      <c r="Q771">
        <f>IF(VLOOKUP($B771,'20230120'!$A$3:$G$838,6,FALSE)="","",VLOOKUP($B771,'20230120'!$A$3:$G$838,6,FALSE))</f>
        <v>7.5</v>
      </c>
      <c r="R771">
        <f>IF(VLOOKUP($B771,'20230120'!$A$3:$G$838,7,FALSE)="","",VLOOKUP($B771,'20230120'!$A$3:$G$838,7,FALSE))</f>
        <v>3.5</v>
      </c>
    </row>
    <row r="772" spans="1:18">
      <c r="A772" s="10">
        <v>766</v>
      </c>
      <c r="B772" s="11">
        <v>434</v>
      </c>
      <c r="C772" t="s">
        <v>803</v>
      </c>
      <c r="D772" s="12" t="s">
        <v>804</v>
      </c>
      <c r="E772" s="12" t="s">
        <v>2016</v>
      </c>
      <c r="F772" s="11">
        <v>7</v>
      </c>
      <c r="G772" t="str">
        <f t="shared" si="46"/>
        <v>静岡県　</v>
      </c>
      <c r="H772" s="1">
        <f>VLOOKUP(M772,評価協作成!$D$3:$F$838,2,FALSE)</f>
        <v>6.5</v>
      </c>
      <c r="I772" s="1">
        <f>VLOOKUP(M772,評価協作成!$D$3:$F$838,3,FALSE)</f>
        <v>2.4</v>
      </c>
      <c r="M772" s="1" t="str">
        <f t="shared" si="47"/>
        <v>静岡県　清水</v>
      </c>
      <c r="O772" s="1">
        <f t="shared" si="44"/>
        <v>0</v>
      </c>
      <c r="P772" s="1">
        <f t="shared" si="45"/>
        <v>0</v>
      </c>
      <c r="Q772">
        <f>IF(VLOOKUP($B772,'20230120'!$A$3:$G$838,6,FALSE)="","",VLOOKUP($B772,'20230120'!$A$3:$G$838,6,FALSE))</f>
        <v>6.5</v>
      </c>
      <c r="R772">
        <f>IF(VLOOKUP($B772,'20230120'!$A$3:$G$838,7,FALSE)="","",VLOOKUP($B772,'20230120'!$A$3:$G$838,7,FALSE))</f>
        <v>2.4</v>
      </c>
    </row>
    <row r="773" spans="1:18">
      <c r="A773" s="10">
        <v>767</v>
      </c>
      <c r="B773" s="11">
        <v>792</v>
      </c>
      <c r="C773" t="s">
        <v>1415</v>
      </c>
      <c r="D773" s="12" t="s">
        <v>1416</v>
      </c>
      <c r="E773" s="12" t="s">
        <v>2351</v>
      </c>
      <c r="F773" s="11">
        <v>7</v>
      </c>
      <c r="G773" t="str">
        <f t="shared" si="46"/>
        <v>宮崎県　</v>
      </c>
      <c r="H773" s="1">
        <f>VLOOKUP(M773,評価協作成!$D$3:$F$838,2,FALSE)</f>
        <v>6.6</v>
      </c>
      <c r="I773" s="1">
        <f>VLOOKUP(M773,評価協作成!$D$3:$F$838,3,FALSE)</f>
        <v>1.5</v>
      </c>
      <c r="M773" s="1" t="str">
        <f t="shared" si="47"/>
        <v>宮崎県　西都</v>
      </c>
      <c r="O773" s="1">
        <f t="shared" si="44"/>
        <v>0</v>
      </c>
      <c r="P773" s="1">
        <f t="shared" si="45"/>
        <v>0</v>
      </c>
      <c r="Q773">
        <f>IF(VLOOKUP($B773,'20230120'!$A$3:$G$838,6,FALSE)="","",VLOOKUP($B773,'20230120'!$A$3:$G$838,6,FALSE))</f>
        <v>6.6</v>
      </c>
      <c r="R773">
        <f>IF(VLOOKUP($B773,'20230120'!$A$3:$G$838,7,FALSE)="","",VLOOKUP($B773,'20230120'!$A$3:$G$838,7,FALSE))</f>
        <v>1.5</v>
      </c>
    </row>
    <row r="774" spans="1:18">
      <c r="A774" s="10">
        <v>768</v>
      </c>
      <c r="B774" s="11">
        <v>490</v>
      </c>
      <c r="C774" t="s">
        <v>1557</v>
      </c>
      <c r="D774" s="12" t="s">
        <v>1599</v>
      </c>
      <c r="E774" s="12" t="s">
        <v>2069</v>
      </c>
      <c r="F774" s="11">
        <v>7</v>
      </c>
      <c r="G774" t="str">
        <f t="shared" si="46"/>
        <v>三重県　</v>
      </c>
      <c r="H774" s="1">
        <f>VLOOKUP(M774,評価協作成!$D$3:$F$838,2,FALSE)</f>
        <v>6.8</v>
      </c>
      <c r="I774" s="1">
        <f>VLOOKUP(M774,評価協作成!$D$3:$F$838,3,FALSE)</f>
        <v>2.7</v>
      </c>
      <c r="M774" s="1" t="str">
        <f t="shared" si="47"/>
        <v>三重県　熊野新鹿</v>
      </c>
      <c r="O774" s="1">
        <f t="shared" si="44"/>
        <v>0</v>
      </c>
      <c r="P774" s="1">
        <f t="shared" si="45"/>
        <v>0</v>
      </c>
      <c r="Q774">
        <f>IF(VLOOKUP($B774,'20230120'!$A$3:$G$838,6,FALSE)="","",VLOOKUP($B774,'20230120'!$A$3:$G$838,6,FALSE))</f>
        <v>6.8</v>
      </c>
      <c r="R774">
        <f>IF(VLOOKUP($B774,'20230120'!$A$3:$G$838,7,FALSE)="","",VLOOKUP($B774,'20230120'!$A$3:$G$838,7,FALSE))</f>
        <v>2.7</v>
      </c>
    </row>
    <row r="775" spans="1:18">
      <c r="A775" s="10">
        <v>769</v>
      </c>
      <c r="B775" s="11">
        <v>670</v>
      </c>
      <c r="C775" t="s">
        <v>1515</v>
      </c>
      <c r="D775" s="12" t="s">
        <v>1621</v>
      </c>
      <c r="E775" s="12" t="s">
        <v>2236</v>
      </c>
      <c r="F775" s="11">
        <v>7</v>
      </c>
      <c r="G775" t="str">
        <f t="shared" si="46"/>
        <v>徳島県　</v>
      </c>
      <c r="H775" s="1">
        <f>VLOOKUP(M775,評価協作成!$D$3:$F$838,2,FALSE)</f>
        <v>6.4</v>
      </c>
      <c r="I775" s="1">
        <f>VLOOKUP(M775,評価協作成!$D$3:$F$838,3,FALSE)</f>
        <v>2.2000000000000002</v>
      </c>
      <c r="M775" s="1" t="str">
        <f>G775&amp;"宍喰"</f>
        <v>徳島県　宍喰</v>
      </c>
      <c r="N775" s="1" t="s">
        <v>3332</v>
      </c>
      <c r="O775" s="1">
        <f t="shared" ref="O775:O842" si="48">Q775-H775</f>
        <v>0</v>
      </c>
      <c r="P775" s="1">
        <f t="shared" ref="P775:P842" si="49">R775-I775</f>
        <v>0</v>
      </c>
      <c r="Q775">
        <f>IF(VLOOKUP($B775,'20230120'!$A$3:$G$838,6,FALSE)="","",VLOOKUP($B775,'20230120'!$A$3:$G$838,6,FALSE))</f>
        <v>6.4</v>
      </c>
      <c r="R775">
        <f>IF(VLOOKUP($B775,'20230120'!$A$3:$G$838,7,FALSE)="","",VLOOKUP($B775,'20230120'!$A$3:$G$838,7,FALSE))</f>
        <v>2.2000000000000002</v>
      </c>
    </row>
    <row r="776" spans="1:18">
      <c r="A776" s="10">
        <v>770</v>
      </c>
      <c r="B776" s="11">
        <v>787</v>
      </c>
      <c r="C776" t="s">
        <v>1405</v>
      </c>
      <c r="D776" s="12" t="s">
        <v>1406</v>
      </c>
      <c r="E776" s="12" t="s">
        <v>2346</v>
      </c>
      <c r="F776" s="11">
        <v>7</v>
      </c>
      <c r="G776" t="str">
        <f t="shared" ref="G776:G839" si="50">LEFT(E776,4)</f>
        <v>宮崎県　</v>
      </c>
      <c r="H776" s="1">
        <f>VLOOKUP(M776,評価協作成!$D$3:$F$838,2,FALSE)</f>
        <v>6.5</v>
      </c>
      <c r="I776" s="1">
        <f>VLOOKUP(M776,評価協作成!$D$3:$F$838,3,FALSE)</f>
        <v>1.4</v>
      </c>
      <c r="M776" s="1" t="str">
        <f t="shared" ref="M776:M839" si="51">G776&amp;C776</f>
        <v>宮崎県　日向</v>
      </c>
      <c r="O776" s="1">
        <f t="shared" si="48"/>
        <v>0</v>
      </c>
      <c r="P776" s="1">
        <f t="shared" si="49"/>
        <v>0</v>
      </c>
      <c r="Q776">
        <f>IF(VLOOKUP($B776,'20230120'!$A$3:$G$838,6,FALSE)="","",VLOOKUP($B776,'20230120'!$A$3:$G$838,6,FALSE))</f>
        <v>6.5</v>
      </c>
      <c r="R776">
        <f>IF(VLOOKUP($B776,'20230120'!$A$3:$G$838,7,FALSE)="","",VLOOKUP($B776,'20230120'!$A$3:$G$838,7,FALSE))</f>
        <v>1.4</v>
      </c>
    </row>
    <row r="777" spans="1:18">
      <c r="A777" s="10">
        <v>771</v>
      </c>
      <c r="B777" s="11">
        <v>436</v>
      </c>
      <c r="C777" t="s">
        <v>807</v>
      </c>
      <c r="D777" s="12" t="s">
        <v>808</v>
      </c>
      <c r="E777" s="12" t="s">
        <v>2010</v>
      </c>
      <c r="F777" s="11">
        <v>7</v>
      </c>
      <c r="G777" t="str">
        <f t="shared" si="50"/>
        <v>静岡県　</v>
      </c>
      <c r="H777" s="1">
        <f>VLOOKUP(M777,評価協作成!$D$3:$F$838,2,FALSE)</f>
        <v>6.6</v>
      </c>
      <c r="I777" s="1">
        <f>VLOOKUP(M777,評価協作成!$D$3:$F$838,3,FALSE)</f>
        <v>2.2000000000000002</v>
      </c>
      <c r="M777" s="1" t="str">
        <f t="shared" si="51"/>
        <v>静岡県　静岡</v>
      </c>
      <c r="O777" s="1">
        <f t="shared" si="48"/>
        <v>0</v>
      </c>
      <c r="P777" s="1">
        <f t="shared" si="49"/>
        <v>0</v>
      </c>
      <c r="Q777">
        <f>IF(VLOOKUP($B777,'20230120'!$A$3:$G$838,6,FALSE)="","",VLOOKUP($B777,'20230120'!$A$3:$G$838,6,FALSE))</f>
        <v>6.6</v>
      </c>
      <c r="R777">
        <f>IF(VLOOKUP($B777,'20230120'!$A$3:$G$838,7,FALSE)="","",VLOOKUP($B777,'20230120'!$A$3:$G$838,7,FALSE))</f>
        <v>2.2000000000000002</v>
      </c>
    </row>
    <row r="778" spans="1:18">
      <c r="A778" s="10">
        <v>772</v>
      </c>
      <c r="B778" s="11">
        <v>759</v>
      </c>
      <c r="C778" t="s">
        <v>1355</v>
      </c>
      <c r="D778" s="12" t="s">
        <v>1356</v>
      </c>
      <c r="E778" s="13" t="s">
        <v>2320</v>
      </c>
      <c r="F778" s="11">
        <v>7</v>
      </c>
      <c r="G778" t="str">
        <f t="shared" si="50"/>
        <v>長崎県　</v>
      </c>
      <c r="H778" s="1">
        <f>VLOOKUP(M778,評価協作成!$D$3:$F$838,2,FALSE)</f>
        <v>7</v>
      </c>
      <c r="I778" s="1">
        <f>VLOOKUP(M778,評価協作成!$D$3:$F$838,3,FALSE)</f>
        <v>3.6</v>
      </c>
      <c r="M778" s="1" t="str">
        <f t="shared" si="51"/>
        <v>長崎県　口之津</v>
      </c>
      <c r="O778" s="1">
        <f t="shared" si="48"/>
        <v>-9.9999999999999645E-2</v>
      </c>
      <c r="P778" s="1">
        <f t="shared" si="49"/>
        <v>0</v>
      </c>
      <c r="Q778">
        <f>IF(VLOOKUP($B778,'20230120'!$A$3:$G$838,6,FALSE)="","",VLOOKUP($B778,'20230120'!$A$3:$G$838,6,FALSE))</f>
        <v>6.9</v>
      </c>
      <c r="R778">
        <f>IF(VLOOKUP($B778,'20230120'!$A$3:$G$838,7,FALSE)="","",VLOOKUP($B778,'20230120'!$A$3:$G$838,7,FALSE))</f>
        <v>3.6</v>
      </c>
    </row>
    <row r="779" spans="1:18">
      <c r="A779" s="10">
        <v>773</v>
      </c>
      <c r="B779" s="11">
        <v>667</v>
      </c>
      <c r="C779" t="s">
        <v>1196</v>
      </c>
      <c r="D779" s="12" t="s">
        <v>1197</v>
      </c>
      <c r="E779" s="12" t="s">
        <v>2233</v>
      </c>
      <c r="F779" s="11">
        <v>7</v>
      </c>
      <c r="G779" t="str">
        <f t="shared" si="50"/>
        <v>徳島県　</v>
      </c>
      <c r="H779" s="1">
        <f>VLOOKUP(M779,評価協作成!$D$3:$F$838,2,FALSE)</f>
        <v>6.8</v>
      </c>
      <c r="I779" s="1">
        <f>VLOOKUP(M779,評価協作成!$D$3:$F$838,3,FALSE)</f>
        <v>3.6</v>
      </c>
      <c r="M779" s="1" t="str">
        <f t="shared" si="51"/>
        <v>徳島県　蒲生田</v>
      </c>
      <c r="O779" s="1">
        <f t="shared" si="48"/>
        <v>0</v>
      </c>
      <c r="P779" s="1">
        <f t="shared" si="49"/>
        <v>0</v>
      </c>
      <c r="Q779">
        <f>IF(VLOOKUP($B779,'20230120'!$A$3:$G$838,6,FALSE)="","",VLOOKUP($B779,'20230120'!$A$3:$G$838,6,FALSE))</f>
        <v>6.8</v>
      </c>
      <c r="R779">
        <f>IF(VLOOKUP($B779,'20230120'!$A$3:$G$838,7,FALSE)="","",VLOOKUP($B779,'20230120'!$A$3:$G$838,7,FALSE))</f>
        <v>3.6</v>
      </c>
    </row>
    <row r="780" spans="1:18">
      <c r="A780" s="10">
        <v>774</v>
      </c>
      <c r="B780" s="11">
        <v>602</v>
      </c>
      <c r="C780" t="s">
        <v>1088</v>
      </c>
      <c r="D780" s="12" t="s">
        <v>1089</v>
      </c>
      <c r="E780" s="12" t="s">
        <v>2171</v>
      </c>
      <c r="F780" s="11">
        <v>7</v>
      </c>
      <c r="G780" t="str">
        <f t="shared" si="50"/>
        <v>和歌山県</v>
      </c>
      <c r="H780" s="1">
        <f>VLOOKUP(M780,評価協作成!$D$3:$F$838,2,FALSE)</f>
        <v>6.9</v>
      </c>
      <c r="I780" s="1">
        <f>VLOOKUP(M780,評価協作成!$D$3:$F$838,3,FALSE)</f>
        <v>3.8</v>
      </c>
      <c r="M780" s="1" t="str">
        <f t="shared" si="51"/>
        <v>和歌山県白浜</v>
      </c>
      <c r="O780" s="1">
        <f t="shared" si="48"/>
        <v>0</v>
      </c>
      <c r="P780" s="1">
        <f t="shared" si="49"/>
        <v>0</v>
      </c>
      <c r="Q780">
        <f>IF(VLOOKUP($B780,'20230120'!$A$3:$G$838,6,FALSE)="","",VLOOKUP($B780,'20230120'!$A$3:$G$838,6,FALSE))</f>
        <v>6.9</v>
      </c>
      <c r="R780">
        <f>IF(VLOOKUP($B780,'20230120'!$A$3:$G$838,7,FALSE)="","",VLOOKUP($B780,'20230120'!$A$3:$G$838,7,FALSE))</f>
        <v>3.8</v>
      </c>
    </row>
    <row r="781" spans="1:18">
      <c r="A781" s="10">
        <v>775</v>
      </c>
      <c r="B781" s="11">
        <v>698</v>
      </c>
      <c r="C781" t="s">
        <v>1250</v>
      </c>
      <c r="D781" s="12" t="s">
        <v>1251</v>
      </c>
      <c r="E781" s="12" t="s">
        <v>2264</v>
      </c>
      <c r="F781" s="11">
        <v>7</v>
      </c>
      <c r="G781" t="str">
        <f t="shared" si="50"/>
        <v>高知県　</v>
      </c>
      <c r="H781" s="1">
        <f>VLOOKUP(M781,評価協作成!$D$3:$F$838,2,FALSE)</f>
        <v>6.6</v>
      </c>
      <c r="I781" s="1">
        <f>VLOOKUP(M781,評価協作成!$D$3:$F$838,3,FALSE)</f>
        <v>2.5</v>
      </c>
      <c r="M781" s="1" t="str">
        <f t="shared" si="51"/>
        <v>高知県　須崎</v>
      </c>
      <c r="O781" s="1">
        <f t="shared" si="48"/>
        <v>0</v>
      </c>
      <c r="P781" s="1">
        <f t="shared" si="49"/>
        <v>0</v>
      </c>
      <c r="Q781">
        <f>IF(VLOOKUP($B781,'20230120'!$A$3:$G$838,6,FALSE)="","",VLOOKUP($B781,'20230120'!$A$3:$G$838,6,FALSE))</f>
        <v>6.6</v>
      </c>
      <c r="R781">
        <f>IF(VLOOKUP($B781,'20230120'!$A$3:$G$838,7,FALSE)="","",VLOOKUP($B781,'20230120'!$A$3:$G$838,7,FALSE))</f>
        <v>2.5</v>
      </c>
    </row>
    <row r="782" spans="1:18">
      <c r="A782" s="10">
        <v>776</v>
      </c>
      <c r="B782" s="11">
        <v>809</v>
      </c>
      <c r="C782" t="s">
        <v>1444</v>
      </c>
      <c r="D782" s="12" t="s">
        <v>1445</v>
      </c>
      <c r="E782" s="12" t="s">
        <v>2367</v>
      </c>
      <c r="F782" s="11">
        <v>7</v>
      </c>
      <c r="G782" t="str">
        <f t="shared" si="50"/>
        <v>鹿児島県</v>
      </c>
      <c r="H782" s="1">
        <f>VLOOKUP(M782,評価協作成!$D$3:$F$838,2,FALSE)</f>
        <v>7.2</v>
      </c>
      <c r="I782" s="1">
        <f>VLOOKUP(M782,評価協作成!$D$3:$F$838,3,FALSE)</f>
        <v>2</v>
      </c>
      <c r="M782" s="1" t="str">
        <f t="shared" si="51"/>
        <v>鹿児島県志布志</v>
      </c>
      <c r="O782" s="1">
        <f t="shared" si="48"/>
        <v>0</v>
      </c>
      <c r="P782" s="1">
        <f t="shared" si="49"/>
        <v>0</v>
      </c>
      <c r="Q782">
        <f>IF(VLOOKUP($B782,'20230120'!$A$3:$G$838,6,FALSE)="","",VLOOKUP($B782,'20230120'!$A$3:$G$838,6,FALSE))</f>
        <v>7.2</v>
      </c>
      <c r="R782">
        <f>IF(VLOOKUP($B782,'20230120'!$A$3:$G$838,7,FALSE)="","",VLOOKUP($B782,'20230120'!$A$3:$G$838,7,FALSE))</f>
        <v>2</v>
      </c>
    </row>
    <row r="783" spans="1:18">
      <c r="A783" s="10">
        <v>777</v>
      </c>
      <c r="B783" s="11">
        <v>669</v>
      </c>
      <c r="C783" t="s">
        <v>1200</v>
      </c>
      <c r="D783" s="12" t="s">
        <v>1201</v>
      </c>
      <c r="E783" s="12" t="s">
        <v>2235</v>
      </c>
      <c r="F783" s="11">
        <v>7</v>
      </c>
      <c r="G783" t="str">
        <f t="shared" si="50"/>
        <v>徳島県　</v>
      </c>
      <c r="H783" s="1">
        <f>VLOOKUP(M783,評価協作成!$D$3:$F$838,2,FALSE)</f>
        <v>6.8</v>
      </c>
      <c r="I783" s="1">
        <f>VLOOKUP(M783,評価協作成!$D$3:$F$838,3,FALSE)</f>
        <v>2.4</v>
      </c>
      <c r="M783" s="1" t="str">
        <f t="shared" si="51"/>
        <v>徳島県　日和佐</v>
      </c>
      <c r="O783" s="1">
        <f t="shared" si="48"/>
        <v>0</v>
      </c>
      <c r="P783" s="1">
        <f t="shared" si="49"/>
        <v>0</v>
      </c>
      <c r="Q783">
        <f>IF(VLOOKUP($B783,'20230120'!$A$3:$G$838,6,FALSE)="","",VLOOKUP($B783,'20230120'!$A$3:$G$838,6,FALSE))</f>
        <v>6.8</v>
      </c>
      <c r="R783">
        <f>IF(VLOOKUP($B783,'20230120'!$A$3:$G$838,7,FALSE)="","",VLOOKUP($B783,'20230120'!$A$3:$G$838,7,FALSE))</f>
        <v>2.4</v>
      </c>
    </row>
    <row r="784" spans="1:18">
      <c r="A784" s="10">
        <v>778</v>
      </c>
      <c r="B784" s="11">
        <v>799</v>
      </c>
      <c r="C784" t="s">
        <v>1429</v>
      </c>
      <c r="D784" s="12" t="s">
        <v>1430</v>
      </c>
      <c r="E784" s="12" t="s">
        <v>2357</v>
      </c>
      <c r="F784" s="11">
        <v>7</v>
      </c>
      <c r="G784" t="str">
        <f t="shared" si="50"/>
        <v>鹿児島県</v>
      </c>
      <c r="H784" s="1">
        <f>VLOOKUP(M784,評価協作成!$D$3:$F$838,2,FALSE)</f>
        <v>7.8</v>
      </c>
      <c r="I784" s="1">
        <f>VLOOKUP(M784,評価協作成!$D$3:$F$838,3,FALSE)</f>
        <v>4.5</v>
      </c>
      <c r="M784" s="1" t="str">
        <f t="shared" si="51"/>
        <v>鹿児島県阿久根</v>
      </c>
      <c r="O784" s="1">
        <f t="shared" si="48"/>
        <v>0</v>
      </c>
      <c r="P784" s="1">
        <f t="shared" si="49"/>
        <v>0</v>
      </c>
      <c r="Q784">
        <f>IF(VLOOKUP($B784,'20230120'!$A$3:$G$838,6,FALSE)="","",VLOOKUP($B784,'20230120'!$A$3:$G$838,6,FALSE))</f>
        <v>7.8</v>
      </c>
      <c r="R784">
        <f>IF(VLOOKUP($B784,'20230120'!$A$3:$G$838,7,FALSE)="","",VLOOKUP($B784,'20230120'!$A$3:$G$838,7,FALSE))</f>
        <v>4.5</v>
      </c>
    </row>
    <row r="785" spans="1:18">
      <c r="A785" s="10">
        <v>779</v>
      </c>
      <c r="B785" s="11">
        <v>786</v>
      </c>
      <c r="C785" t="s">
        <v>1403</v>
      </c>
      <c r="D785" s="12" t="s">
        <v>1404</v>
      </c>
      <c r="E785" s="12" t="s">
        <v>2345</v>
      </c>
      <c r="F785" s="11">
        <v>7</v>
      </c>
      <c r="G785" t="str">
        <f t="shared" si="50"/>
        <v>宮崎県　</v>
      </c>
      <c r="H785" s="1">
        <f>VLOOKUP(M785,評価協作成!$D$3:$F$838,2,FALSE)</f>
        <v>6.8</v>
      </c>
      <c r="I785" s="1">
        <f>VLOOKUP(M785,評価協作成!$D$3:$F$838,3,FALSE)</f>
        <v>2</v>
      </c>
      <c r="M785" s="1" t="str">
        <f t="shared" si="51"/>
        <v>宮崎県　延岡</v>
      </c>
      <c r="O785" s="1">
        <f t="shared" si="48"/>
        <v>0</v>
      </c>
      <c r="P785" s="1">
        <f t="shared" si="49"/>
        <v>0</v>
      </c>
      <c r="Q785">
        <f>IF(VLOOKUP($B785,'20230120'!$A$3:$G$838,6,FALSE)="","",VLOOKUP($B785,'20230120'!$A$3:$G$838,6,FALSE))</f>
        <v>6.8</v>
      </c>
      <c r="R785">
        <f>IF(VLOOKUP($B785,'20230120'!$A$3:$G$838,7,FALSE)="","",VLOOKUP($B785,'20230120'!$A$3:$G$838,7,FALSE))</f>
        <v>2</v>
      </c>
    </row>
    <row r="786" spans="1:18">
      <c r="A786" s="10">
        <v>780</v>
      </c>
      <c r="B786" s="11">
        <v>443</v>
      </c>
      <c r="C786" t="s">
        <v>818</v>
      </c>
      <c r="D786" s="12" t="s">
        <v>819</v>
      </c>
      <c r="E786" s="12" t="s">
        <v>2024</v>
      </c>
      <c r="F786" s="11">
        <v>7</v>
      </c>
      <c r="G786" t="str">
        <f t="shared" si="50"/>
        <v>静岡県　</v>
      </c>
      <c r="H786" s="1">
        <f>VLOOKUP(M786,評価協作成!$D$3:$F$838,2,FALSE)</f>
        <v>6.7</v>
      </c>
      <c r="I786" s="1">
        <f>VLOOKUP(M786,評価協作成!$D$3:$F$838,3,FALSE)</f>
        <v>3.6</v>
      </c>
      <c r="M786" s="1" t="str">
        <f t="shared" si="51"/>
        <v>静岡県　御前崎</v>
      </c>
      <c r="O786" s="1">
        <f t="shared" si="48"/>
        <v>0</v>
      </c>
      <c r="P786" s="1">
        <f t="shared" si="49"/>
        <v>0</v>
      </c>
      <c r="Q786">
        <f>IF(VLOOKUP($B786,'20230120'!$A$3:$G$838,6,FALSE)="","",VLOOKUP($B786,'20230120'!$A$3:$G$838,6,FALSE))</f>
        <v>6.7</v>
      </c>
      <c r="R786">
        <f>IF(VLOOKUP($B786,'20230120'!$A$3:$G$838,7,FALSE)="","",VLOOKUP($B786,'20230120'!$A$3:$G$838,7,FALSE))</f>
        <v>3.6</v>
      </c>
    </row>
    <row r="787" spans="1:18">
      <c r="A787" s="10">
        <v>781</v>
      </c>
      <c r="B787" s="11">
        <v>757</v>
      </c>
      <c r="C787" t="s">
        <v>1351</v>
      </c>
      <c r="D787" s="12" t="s">
        <v>1352</v>
      </c>
      <c r="E787" s="12" t="s">
        <v>2318</v>
      </c>
      <c r="F787" s="11">
        <v>7</v>
      </c>
      <c r="G787" t="str">
        <f t="shared" si="50"/>
        <v>長崎県　</v>
      </c>
      <c r="H787" s="1">
        <f>VLOOKUP(M787,評価協作成!$D$3:$F$838,2,FALSE)</f>
        <v>7.2</v>
      </c>
      <c r="I787" s="1">
        <f>VLOOKUP(M787,評価協作成!$D$3:$F$838,3,FALSE)</f>
        <v>4.5</v>
      </c>
      <c r="M787" s="1" t="str">
        <f t="shared" si="51"/>
        <v>長崎県　島原</v>
      </c>
      <c r="O787" s="1">
        <f t="shared" si="48"/>
        <v>0</v>
      </c>
      <c r="P787" s="1">
        <f t="shared" si="49"/>
        <v>0</v>
      </c>
      <c r="Q787">
        <f>IF(VLOOKUP($B787,'20230120'!$A$3:$G$838,6,FALSE)="","",VLOOKUP($B787,'20230120'!$A$3:$G$838,6,FALSE))</f>
        <v>7.2</v>
      </c>
      <c r="R787">
        <f>IF(VLOOKUP($B787,'20230120'!$A$3:$G$838,7,FALSE)="","",VLOOKUP($B787,'20230120'!$A$3:$G$838,7,FALSE))</f>
        <v>4.5</v>
      </c>
    </row>
    <row r="788" spans="1:18">
      <c r="A788" s="10">
        <v>782</v>
      </c>
      <c r="B788" s="11">
        <v>812</v>
      </c>
      <c r="C788" t="s">
        <v>1633</v>
      </c>
      <c r="D788" s="12" t="s">
        <v>1634</v>
      </c>
      <c r="E788" s="12" t="s">
        <v>2370</v>
      </c>
      <c r="F788" s="11">
        <v>7</v>
      </c>
      <c r="G788" t="str">
        <f t="shared" si="50"/>
        <v>鹿児島県</v>
      </c>
      <c r="H788" s="1">
        <f>VLOOKUP(M788,評価協作成!$D$3:$F$838,2,FALSE)</f>
        <v>7.5</v>
      </c>
      <c r="I788" s="1">
        <f>VLOOKUP(M788,評価協作成!$D$3:$F$838,3,FALSE)</f>
        <v>2.2999999999999998</v>
      </c>
      <c r="M788" s="1" t="str">
        <f t="shared" si="51"/>
        <v>鹿児島県肝付前田</v>
      </c>
      <c r="O788" s="1">
        <f t="shared" si="48"/>
        <v>0</v>
      </c>
      <c r="P788" s="1">
        <f t="shared" si="49"/>
        <v>0</v>
      </c>
      <c r="Q788">
        <f>IF(VLOOKUP($B788,'20230120'!$A$3:$G$838,6,FALSE)="","",VLOOKUP($B788,'20230120'!$A$3:$G$838,6,FALSE))</f>
        <v>7.5</v>
      </c>
      <c r="R788">
        <f>IF(VLOOKUP($B788,'20230120'!$A$3:$G$838,7,FALSE)="","",VLOOKUP($B788,'20230120'!$A$3:$G$838,7,FALSE))</f>
        <v>2.2999999999999998</v>
      </c>
    </row>
    <row r="789" spans="1:18">
      <c r="A789" s="10">
        <v>783</v>
      </c>
      <c r="B789" s="11">
        <v>703</v>
      </c>
      <c r="C789" t="s">
        <v>1260</v>
      </c>
      <c r="D789" s="12" t="s">
        <v>1261</v>
      </c>
      <c r="E789" s="12" t="s">
        <v>2269</v>
      </c>
      <c r="F789" s="11">
        <v>7</v>
      </c>
      <c r="G789" t="str">
        <f t="shared" si="50"/>
        <v>高知県　</v>
      </c>
      <c r="H789" s="1">
        <f>VLOOKUP(M789,評価協作成!$D$3:$F$838,2,FALSE)</f>
        <v>7.2</v>
      </c>
      <c r="I789" s="1">
        <f>VLOOKUP(M789,評価協作成!$D$3:$F$838,3,FALSE)</f>
        <v>3.6</v>
      </c>
      <c r="M789" s="1" t="str">
        <f t="shared" si="51"/>
        <v>高知県　宿毛</v>
      </c>
      <c r="O789" s="1">
        <f t="shared" si="48"/>
        <v>0</v>
      </c>
      <c r="P789" s="1">
        <f t="shared" si="49"/>
        <v>0</v>
      </c>
      <c r="Q789">
        <f>IF(VLOOKUP($B789,'20230120'!$A$3:$G$838,6,FALSE)="","",VLOOKUP($B789,'20230120'!$A$3:$G$838,6,FALSE))</f>
        <v>7.2</v>
      </c>
      <c r="R789">
        <f>IF(VLOOKUP($B789,'20230120'!$A$3:$G$838,7,FALSE)="","",VLOOKUP($B789,'20230120'!$A$3:$G$838,7,FALSE))</f>
        <v>3.6</v>
      </c>
    </row>
    <row r="790" spans="1:18">
      <c r="A790" s="10">
        <v>784</v>
      </c>
      <c r="B790" s="11">
        <v>694</v>
      </c>
      <c r="C790" t="s">
        <v>1242</v>
      </c>
      <c r="D790" s="12" t="s">
        <v>1243</v>
      </c>
      <c r="E790" s="12" t="s">
        <v>2260</v>
      </c>
      <c r="F790" s="11">
        <v>7</v>
      </c>
      <c r="G790" t="str">
        <f t="shared" si="50"/>
        <v>高知県　</v>
      </c>
      <c r="H790" s="1">
        <f>VLOOKUP(M790,評価協作成!$D$3:$F$838,2,FALSE)</f>
        <v>6.8</v>
      </c>
      <c r="I790" s="1">
        <f>VLOOKUP(M790,評価協作成!$D$3:$F$838,3,FALSE)</f>
        <v>2.6</v>
      </c>
      <c r="M790" s="1" t="str">
        <f t="shared" si="51"/>
        <v>高知県　高知</v>
      </c>
      <c r="O790" s="1">
        <f t="shared" si="48"/>
        <v>0</v>
      </c>
      <c r="P790" s="1">
        <f t="shared" si="49"/>
        <v>0</v>
      </c>
      <c r="Q790">
        <f>IF(VLOOKUP($B790,'20230120'!$A$3:$G$838,6,FALSE)="","",VLOOKUP($B790,'20230120'!$A$3:$G$838,6,FALSE))</f>
        <v>6.8</v>
      </c>
      <c r="R790">
        <f>IF(VLOOKUP($B790,'20230120'!$A$3:$G$838,7,FALSE)="","",VLOOKUP($B790,'20230120'!$A$3:$G$838,7,FALSE))</f>
        <v>2.6</v>
      </c>
    </row>
    <row r="791" spans="1:18">
      <c r="A791" s="10">
        <v>785</v>
      </c>
      <c r="B791" s="11">
        <v>808</v>
      </c>
      <c r="C791" t="s">
        <v>1442</v>
      </c>
      <c r="D791" s="12" t="s">
        <v>1443</v>
      </c>
      <c r="E791" s="12" t="s">
        <v>2366</v>
      </c>
      <c r="F791" s="11">
        <v>7</v>
      </c>
      <c r="G791" t="str">
        <f t="shared" si="50"/>
        <v>鹿児島県</v>
      </c>
      <c r="H791" s="1">
        <f>VLOOKUP(M791,評価協作成!$D$3:$F$838,2,FALSE)</f>
        <v>8.1999999999999993</v>
      </c>
      <c r="I791" s="1">
        <f>VLOOKUP(M791,評価協作成!$D$3:$F$838,3,FALSE)</f>
        <v>3.5</v>
      </c>
      <c r="M791" s="1" t="str">
        <f t="shared" si="51"/>
        <v>鹿児島県加世田</v>
      </c>
      <c r="O791" s="1">
        <f t="shared" si="48"/>
        <v>0</v>
      </c>
      <c r="P791" s="1">
        <f t="shared" si="49"/>
        <v>0</v>
      </c>
      <c r="Q791">
        <f>IF(VLOOKUP($B791,'20230120'!$A$3:$G$838,6,FALSE)="","",VLOOKUP($B791,'20230120'!$A$3:$G$838,6,FALSE))</f>
        <v>8.1999999999999993</v>
      </c>
      <c r="R791">
        <f>IF(VLOOKUP($B791,'20230120'!$A$3:$G$838,7,FALSE)="","",VLOOKUP($B791,'20230120'!$A$3:$G$838,7,FALSE))</f>
        <v>3.5</v>
      </c>
    </row>
    <row r="792" spans="1:18">
      <c r="A792" s="10">
        <v>786</v>
      </c>
      <c r="B792" s="11">
        <v>696</v>
      </c>
      <c r="C792" t="s">
        <v>1246</v>
      </c>
      <c r="D792" s="12" t="s">
        <v>1247</v>
      </c>
      <c r="E792" s="12" t="s">
        <v>2262</v>
      </c>
      <c r="F792" s="11">
        <v>7</v>
      </c>
      <c r="G792" t="str">
        <f t="shared" si="50"/>
        <v>高知県　</v>
      </c>
      <c r="H792" s="1">
        <f>VLOOKUP(M792,評価協作成!$D$3:$F$838,2,FALSE)</f>
        <v>7.6</v>
      </c>
      <c r="I792" s="1">
        <f>VLOOKUP(M792,評価協作成!$D$3:$F$838,3,FALSE)</f>
        <v>3.8</v>
      </c>
      <c r="M792" s="1" t="str">
        <f t="shared" si="51"/>
        <v>高知県　安芸</v>
      </c>
      <c r="O792" s="1">
        <f t="shared" si="48"/>
        <v>0</v>
      </c>
      <c r="P792" s="1">
        <f t="shared" si="49"/>
        <v>0</v>
      </c>
      <c r="Q792">
        <f>IF(VLOOKUP($B792,'20230120'!$A$3:$G$838,6,FALSE)="","",VLOOKUP($B792,'20230120'!$A$3:$G$838,6,FALSE))</f>
        <v>7.6</v>
      </c>
      <c r="R792">
        <f>IF(VLOOKUP($B792,'20230120'!$A$3:$G$838,7,FALSE)="","",VLOOKUP($B792,'20230120'!$A$3:$G$838,7,FALSE))</f>
        <v>3.8</v>
      </c>
    </row>
    <row r="793" spans="1:18">
      <c r="A793" s="10">
        <v>787</v>
      </c>
      <c r="B793" s="11">
        <v>811</v>
      </c>
      <c r="C793" t="s">
        <v>1448</v>
      </c>
      <c r="D793" s="12" t="s">
        <v>1449</v>
      </c>
      <c r="E793" s="12" t="s">
        <v>2369</v>
      </c>
      <c r="F793" s="11">
        <v>7</v>
      </c>
      <c r="G793" t="str">
        <f t="shared" si="50"/>
        <v>鹿児島県</v>
      </c>
      <c r="H793" s="1">
        <f>VLOOKUP(M793,評価協作成!$D$3:$F$838,2,FALSE)</f>
        <v>7.6</v>
      </c>
      <c r="I793" s="1">
        <f>VLOOKUP(M793,評価協作成!$D$3:$F$838,3,FALSE)</f>
        <v>2</v>
      </c>
      <c r="M793" s="1" t="str">
        <f t="shared" si="51"/>
        <v>鹿児島県鹿屋</v>
      </c>
      <c r="O793" s="1">
        <f t="shared" si="48"/>
        <v>0</v>
      </c>
      <c r="P793" s="1">
        <f t="shared" si="49"/>
        <v>0</v>
      </c>
      <c r="Q793">
        <f>IF(VLOOKUP($B793,'20230120'!$A$3:$G$838,6,FALSE)="","",VLOOKUP($B793,'20230120'!$A$3:$G$838,6,FALSE))</f>
        <v>7.6</v>
      </c>
      <c r="R793">
        <f>IF(VLOOKUP($B793,'20230120'!$A$3:$G$838,7,FALSE)="","",VLOOKUP($B793,'20230120'!$A$3:$G$838,7,FALSE))</f>
        <v>2</v>
      </c>
    </row>
    <row r="794" spans="1:18">
      <c r="A794" s="10">
        <v>788</v>
      </c>
      <c r="B794" s="11">
        <v>700</v>
      </c>
      <c r="C794" t="s">
        <v>1254</v>
      </c>
      <c r="D794" s="12" t="s">
        <v>1255</v>
      </c>
      <c r="E794" s="12" t="s">
        <v>2266</v>
      </c>
      <c r="F794" s="11">
        <v>7</v>
      </c>
      <c r="G794" t="str">
        <f t="shared" si="50"/>
        <v>高知県　</v>
      </c>
      <c r="H794" s="1">
        <f>VLOOKUP(M794,評価協作成!$D$3:$F$838,2,FALSE)</f>
        <v>7.7</v>
      </c>
      <c r="I794" s="1">
        <f>VLOOKUP(M794,評価協作成!$D$3:$F$838,3,FALSE)</f>
        <v>5.0999999999999996</v>
      </c>
      <c r="M794" s="1" t="str">
        <f t="shared" si="51"/>
        <v>高知県　室戸岬</v>
      </c>
      <c r="O794" s="1">
        <f t="shared" si="48"/>
        <v>0</v>
      </c>
      <c r="P794" s="1">
        <f t="shared" si="49"/>
        <v>0</v>
      </c>
      <c r="Q794">
        <f>IF(VLOOKUP($B794,'20230120'!$A$3:$G$838,6,FALSE)="","",VLOOKUP($B794,'20230120'!$A$3:$G$838,6,FALSE))</f>
        <v>7.7</v>
      </c>
      <c r="R794">
        <f>IF(VLOOKUP($B794,'20230120'!$A$3:$G$838,7,FALSE)="","",VLOOKUP($B794,'20230120'!$A$3:$G$838,7,FALSE))</f>
        <v>5.0999999999999996</v>
      </c>
    </row>
    <row r="795" spans="1:18">
      <c r="A795" s="10">
        <v>789</v>
      </c>
      <c r="B795" s="11">
        <v>746</v>
      </c>
      <c r="C795" t="s">
        <v>1335</v>
      </c>
      <c r="D795" s="12" t="s">
        <v>1336</v>
      </c>
      <c r="E795" s="12" t="s">
        <v>2307</v>
      </c>
      <c r="F795" s="11">
        <v>7</v>
      </c>
      <c r="G795" t="str">
        <f t="shared" si="50"/>
        <v>大分県　</v>
      </c>
      <c r="H795" s="1">
        <f>VLOOKUP(M795,評価協作成!$D$3:$F$838,2,FALSE)</f>
        <v>7.5</v>
      </c>
      <c r="I795" s="1">
        <f>VLOOKUP(M795,評価協作成!$D$3:$F$838,3,FALSE)</f>
        <v>4.3</v>
      </c>
      <c r="M795" s="1" t="str">
        <f t="shared" si="51"/>
        <v>大分県　蒲江</v>
      </c>
      <c r="O795" s="1">
        <f t="shared" si="48"/>
        <v>0</v>
      </c>
      <c r="P795" s="1">
        <f t="shared" si="49"/>
        <v>0</v>
      </c>
      <c r="Q795">
        <f>IF(VLOOKUP($B795,'20230120'!$A$3:$G$838,6,FALSE)="","",VLOOKUP($B795,'20230120'!$A$3:$G$838,6,FALSE))</f>
        <v>7.5</v>
      </c>
      <c r="R795">
        <f>IF(VLOOKUP($B795,'20230120'!$A$3:$G$838,7,FALSE)="","",VLOOKUP($B795,'20230120'!$A$3:$G$838,7,FALSE))</f>
        <v>4.3</v>
      </c>
    </row>
    <row r="796" spans="1:18">
      <c r="A796" s="10">
        <v>790</v>
      </c>
      <c r="B796" s="11">
        <v>798</v>
      </c>
      <c r="C796" t="s">
        <v>1427</v>
      </c>
      <c r="D796" s="12" t="s">
        <v>1428</v>
      </c>
      <c r="E796" s="12" t="s">
        <v>2356</v>
      </c>
      <c r="F796" s="11">
        <v>7</v>
      </c>
      <c r="G796" t="str">
        <f t="shared" si="50"/>
        <v>宮崎県　</v>
      </c>
      <c r="H796" s="1">
        <f>VLOOKUP(M796,評価協作成!$D$3:$F$838,2,FALSE)</f>
        <v>7.7</v>
      </c>
      <c r="I796" s="1">
        <f>VLOOKUP(M796,評価協作成!$D$3:$F$838,3,FALSE)</f>
        <v>2.2999999999999998</v>
      </c>
      <c r="M796" s="1" t="str">
        <f t="shared" si="51"/>
        <v>宮崎県　串間</v>
      </c>
      <c r="O796" s="1">
        <f t="shared" si="48"/>
        <v>0</v>
      </c>
      <c r="P796" s="1">
        <f t="shared" si="49"/>
        <v>0</v>
      </c>
      <c r="Q796">
        <f>IF(VLOOKUP($B796,'20230120'!$A$3:$G$838,6,FALSE)="","",VLOOKUP($B796,'20230120'!$A$3:$G$838,6,FALSE))</f>
        <v>7.7</v>
      </c>
      <c r="R796">
        <f>IF(VLOOKUP($B796,'20230120'!$A$3:$G$838,7,FALSE)="","",VLOOKUP($B796,'20230120'!$A$3:$G$838,7,FALSE))</f>
        <v>2.2999999999999998</v>
      </c>
    </row>
    <row r="797" spans="1:18">
      <c r="A797" s="10">
        <v>791</v>
      </c>
      <c r="B797" s="11">
        <v>601</v>
      </c>
      <c r="C797" t="s">
        <v>1086</v>
      </c>
      <c r="D797" s="12" t="s">
        <v>1087</v>
      </c>
      <c r="E797" s="12" t="s">
        <v>2170</v>
      </c>
      <c r="F797" s="11">
        <v>7</v>
      </c>
      <c r="G797" t="str">
        <f t="shared" si="50"/>
        <v>和歌山県</v>
      </c>
      <c r="H797" s="1">
        <f>VLOOKUP(M797,評価協作成!$D$3:$F$838,2,FALSE)</f>
        <v>7.7</v>
      </c>
      <c r="I797" s="1">
        <f>VLOOKUP(M797,評価協作成!$D$3:$F$838,3,FALSE)</f>
        <v>3.6</v>
      </c>
      <c r="M797" s="1" t="str">
        <f t="shared" si="51"/>
        <v>和歌山県新宮</v>
      </c>
      <c r="O797" s="1">
        <f t="shared" si="48"/>
        <v>0</v>
      </c>
      <c r="P797" s="1">
        <f t="shared" si="49"/>
        <v>0</v>
      </c>
      <c r="Q797">
        <f>IF(VLOOKUP($B797,'20230120'!$A$3:$G$838,6,FALSE)="","",VLOOKUP($B797,'20230120'!$A$3:$G$838,6,FALSE))</f>
        <v>7.7</v>
      </c>
      <c r="R797">
        <f>IF(VLOOKUP($B797,'20230120'!$A$3:$G$838,7,FALSE)="","",VLOOKUP($B797,'20230120'!$A$3:$G$838,7,FALSE))</f>
        <v>3.6</v>
      </c>
    </row>
    <row r="798" spans="1:18">
      <c r="A798" s="10">
        <v>792</v>
      </c>
      <c r="B798" s="11">
        <v>813</v>
      </c>
      <c r="C798" t="s">
        <v>1450</v>
      </c>
      <c r="D798" s="12" t="s">
        <v>1451</v>
      </c>
      <c r="E798" s="12" t="s">
        <v>2371</v>
      </c>
      <c r="F798" s="11">
        <v>7</v>
      </c>
      <c r="G798" t="str">
        <f t="shared" si="50"/>
        <v>鹿児島県</v>
      </c>
      <c r="H798" s="1">
        <f>VLOOKUP(M798,評価協作成!$D$3:$F$838,2,FALSE)</f>
        <v>8.6999999999999993</v>
      </c>
      <c r="I798" s="1">
        <f>VLOOKUP(M798,評価協作成!$D$3:$F$838,3,FALSE)</f>
        <v>4.5999999999999996</v>
      </c>
      <c r="M798" s="1" t="str">
        <f t="shared" si="51"/>
        <v>鹿児島県枕崎</v>
      </c>
      <c r="O798" s="1">
        <f t="shared" si="48"/>
        <v>0</v>
      </c>
      <c r="P798" s="1">
        <f t="shared" si="49"/>
        <v>0</v>
      </c>
      <c r="Q798">
        <f>IF(VLOOKUP($B798,'20230120'!$A$3:$G$838,6,FALSE)="","",VLOOKUP($B798,'20230120'!$A$3:$G$838,6,FALSE))</f>
        <v>8.6999999999999993</v>
      </c>
      <c r="R798">
        <f>IF(VLOOKUP($B798,'20230120'!$A$3:$G$838,7,FALSE)="","",VLOOKUP($B798,'20230120'!$A$3:$G$838,7,FALSE))</f>
        <v>4.5999999999999996</v>
      </c>
    </row>
    <row r="799" spans="1:18">
      <c r="A799" s="10">
        <v>793</v>
      </c>
      <c r="B799" s="11">
        <v>784</v>
      </c>
      <c r="C799" t="s">
        <v>1399</v>
      </c>
      <c r="D799" s="12" t="s">
        <v>1400</v>
      </c>
      <c r="E799" s="12" t="s">
        <v>2343</v>
      </c>
      <c r="F799" s="11">
        <v>7</v>
      </c>
      <c r="G799" t="str">
        <f t="shared" si="50"/>
        <v>宮崎県　</v>
      </c>
      <c r="H799" s="1">
        <f>VLOOKUP(M799,評価協作成!$D$3:$F$838,2,FALSE)</f>
        <v>7.8</v>
      </c>
      <c r="I799" s="1">
        <f>VLOOKUP(M799,評価協作成!$D$3:$F$838,3,FALSE)</f>
        <v>3.7</v>
      </c>
      <c r="M799" s="1" t="str">
        <f t="shared" si="51"/>
        <v>宮崎県　古江</v>
      </c>
      <c r="O799" s="1">
        <f t="shared" si="48"/>
        <v>0</v>
      </c>
      <c r="P799" s="1">
        <f t="shared" si="49"/>
        <v>0</v>
      </c>
      <c r="Q799">
        <f>IF(VLOOKUP($B799,'20230120'!$A$3:$G$838,6,FALSE)="","",VLOOKUP($B799,'20230120'!$A$3:$G$838,6,FALSE))</f>
        <v>7.8</v>
      </c>
      <c r="R799">
        <f>IF(VLOOKUP($B799,'20230120'!$A$3:$G$838,7,FALSE)="","",VLOOKUP($B799,'20230120'!$A$3:$G$838,7,FALSE))</f>
        <v>3.7</v>
      </c>
    </row>
    <row r="800" spans="1:18">
      <c r="A800" s="10">
        <v>794</v>
      </c>
      <c r="B800" s="11">
        <v>794</v>
      </c>
      <c r="C800" t="s">
        <v>1419</v>
      </c>
      <c r="D800" s="12" t="s">
        <v>1420</v>
      </c>
      <c r="E800" s="12" t="s">
        <v>2353</v>
      </c>
      <c r="F800" s="11">
        <v>7</v>
      </c>
      <c r="G800" t="str">
        <f t="shared" si="50"/>
        <v>宮崎県　</v>
      </c>
      <c r="H800" s="1">
        <f>VLOOKUP(M800,評価協作成!$D$3:$F$838,2,FALSE)</f>
        <v>7.9</v>
      </c>
      <c r="I800" s="1">
        <f>VLOOKUP(M800,評価協作成!$D$3:$F$838,3,FALSE)</f>
        <v>3.5</v>
      </c>
      <c r="M800" s="1" t="str">
        <f t="shared" si="51"/>
        <v>宮崎県　宮崎</v>
      </c>
      <c r="O800" s="1">
        <f t="shared" si="48"/>
        <v>0</v>
      </c>
      <c r="P800" s="1">
        <f t="shared" si="49"/>
        <v>0</v>
      </c>
      <c r="Q800">
        <f>IF(VLOOKUP($B800,'20230120'!$A$3:$G$838,6,FALSE)="","",VLOOKUP($B800,'20230120'!$A$3:$G$838,6,FALSE))</f>
        <v>7.9</v>
      </c>
      <c r="R800">
        <f>IF(VLOOKUP($B800,'20230120'!$A$3:$G$838,7,FALSE)="","",VLOOKUP($B800,'20230120'!$A$3:$G$838,7,FALSE))</f>
        <v>3.5</v>
      </c>
    </row>
    <row r="801" spans="1:18">
      <c r="A801" s="10">
        <v>795</v>
      </c>
      <c r="B801" s="11">
        <v>444</v>
      </c>
      <c r="C801" t="s">
        <v>820</v>
      </c>
      <c r="D801" s="12" t="s">
        <v>821</v>
      </c>
      <c r="E801" s="12" t="s">
        <v>2025</v>
      </c>
      <c r="F801" s="11">
        <v>7</v>
      </c>
      <c r="G801" t="str">
        <f t="shared" si="50"/>
        <v>静岡県　</v>
      </c>
      <c r="H801" s="1">
        <f>VLOOKUP(M801,評価協作成!$D$3:$F$838,2,FALSE)</f>
        <v>8.1</v>
      </c>
      <c r="I801" s="1">
        <f>VLOOKUP(M801,評価協作成!$D$3:$F$838,3,FALSE)</f>
        <v>5.7</v>
      </c>
      <c r="M801" s="1" t="str">
        <f t="shared" si="51"/>
        <v>静岡県　石廊崎</v>
      </c>
      <c r="O801" s="1">
        <f t="shared" si="48"/>
        <v>0</v>
      </c>
      <c r="P801" s="1">
        <f t="shared" si="49"/>
        <v>0</v>
      </c>
      <c r="Q801">
        <f>IF(VLOOKUP($B801,'20230120'!$A$3:$G$838,6,FALSE)="","",VLOOKUP($B801,'20230120'!$A$3:$G$838,6,FALSE))</f>
        <v>8.1</v>
      </c>
      <c r="R801">
        <f>IF(VLOOKUP($B801,'20230120'!$A$3:$G$838,7,FALSE)="","",VLOOKUP($B801,'20230120'!$A$3:$G$838,7,FALSE))</f>
        <v>5.7</v>
      </c>
    </row>
    <row r="802" spans="1:18">
      <c r="A802" s="10">
        <v>796</v>
      </c>
      <c r="B802" s="11">
        <v>782</v>
      </c>
      <c r="C802" t="s">
        <v>1395</v>
      </c>
      <c r="D802" s="12" t="s">
        <v>1396</v>
      </c>
      <c r="E802" s="12" t="s">
        <v>2337</v>
      </c>
      <c r="F802" s="11">
        <v>7</v>
      </c>
      <c r="G802" t="str">
        <f t="shared" si="50"/>
        <v>熊本県　</v>
      </c>
      <c r="H802" s="1">
        <f>VLOOKUP(M802,評価協作成!$D$3:$F$838,2,FALSE)</f>
        <v>8.4</v>
      </c>
      <c r="I802" s="1">
        <f>VLOOKUP(M802,評価協作成!$D$3:$F$838,3,FALSE)</f>
        <v>5.5</v>
      </c>
      <c r="M802" s="1" t="str">
        <f t="shared" si="51"/>
        <v>熊本県　牛深</v>
      </c>
      <c r="O802" s="1">
        <f t="shared" si="48"/>
        <v>0</v>
      </c>
      <c r="P802" s="1">
        <f t="shared" si="49"/>
        <v>0</v>
      </c>
      <c r="Q802">
        <f>IF(VLOOKUP($B802,'20230120'!$A$3:$G$838,6,FALSE)="","",VLOOKUP($B802,'20230120'!$A$3:$G$838,6,FALSE))</f>
        <v>8.4</v>
      </c>
      <c r="R802">
        <f>IF(VLOOKUP($B802,'20230120'!$A$3:$G$838,7,FALSE)="","",VLOOKUP($B802,'20230120'!$A$3:$G$838,7,FALSE))</f>
        <v>5.5</v>
      </c>
    </row>
    <row r="803" spans="1:18">
      <c r="A803" s="10">
        <v>797</v>
      </c>
      <c r="B803" s="11">
        <v>810</v>
      </c>
      <c r="C803" t="s">
        <v>1446</v>
      </c>
      <c r="D803" s="12" t="s">
        <v>1447</v>
      </c>
      <c r="E803" s="13" t="s">
        <v>2368</v>
      </c>
      <c r="F803" s="11">
        <v>7</v>
      </c>
      <c r="G803" t="str">
        <f t="shared" si="50"/>
        <v>鹿児島県</v>
      </c>
      <c r="H803" s="1">
        <f>VLOOKUP(M803,評価協作成!$D$3:$F$838,2,FALSE)</f>
        <v>8.4</v>
      </c>
      <c r="I803" s="1">
        <f>VLOOKUP(M803,評価協作成!$D$3:$F$838,3,FALSE)</f>
        <v>4.3</v>
      </c>
      <c r="M803" s="1" t="str">
        <f t="shared" si="51"/>
        <v>鹿児島県喜入</v>
      </c>
      <c r="O803" s="1">
        <f t="shared" si="48"/>
        <v>0</v>
      </c>
      <c r="P803" s="1">
        <f t="shared" si="49"/>
        <v>0</v>
      </c>
      <c r="Q803">
        <f>IF(VLOOKUP($B803,'20230120'!$A$3:$G$838,6,FALSE)="","",VLOOKUP($B803,'20230120'!$A$3:$G$838,6,FALSE))</f>
        <v>8.4</v>
      </c>
      <c r="R803">
        <f>IF(VLOOKUP($B803,'20230120'!$A$3:$G$838,7,FALSE)="","",VLOOKUP($B803,'20230120'!$A$3:$G$838,7,FALSE))</f>
        <v>4.3</v>
      </c>
    </row>
    <row r="804" spans="1:18">
      <c r="A804" s="10">
        <v>798</v>
      </c>
      <c r="B804" s="11">
        <v>790</v>
      </c>
      <c r="C804" t="s">
        <v>1411</v>
      </c>
      <c r="D804" s="12" t="s">
        <v>1412</v>
      </c>
      <c r="E804" s="12" t="s">
        <v>2349</v>
      </c>
      <c r="F804" s="11">
        <v>7</v>
      </c>
      <c r="G804" t="str">
        <f t="shared" si="50"/>
        <v>宮崎県　</v>
      </c>
      <c r="H804" s="1">
        <f>VLOOKUP(M804,評価協作成!$D$3:$F$838,2,FALSE)</f>
        <v>7.8</v>
      </c>
      <c r="I804" s="1">
        <f>VLOOKUP(M804,評価協作成!$D$3:$F$838,3,FALSE)</f>
        <v>2.5</v>
      </c>
      <c r="M804" s="1" t="str">
        <f t="shared" si="51"/>
        <v>宮崎県　高鍋</v>
      </c>
      <c r="O804" s="1">
        <f t="shared" si="48"/>
        <v>0</v>
      </c>
      <c r="P804" s="1">
        <f t="shared" si="49"/>
        <v>0</v>
      </c>
      <c r="Q804">
        <f>IF(VLOOKUP($B804,'20230120'!$A$3:$G$838,6,FALSE)="","",VLOOKUP($B804,'20230120'!$A$3:$G$838,6,FALSE))</f>
        <v>7.8</v>
      </c>
      <c r="R804">
        <f>IF(VLOOKUP($B804,'20230120'!$A$3:$G$838,7,FALSE)="","",VLOOKUP($B804,'20230120'!$A$3:$G$838,7,FALSE))</f>
        <v>2.5</v>
      </c>
    </row>
    <row r="805" spans="1:18">
      <c r="A805" s="10">
        <v>799</v>
      </c>
      <c r="B805" s="11">
        <v>604</v>
      </c>
      <c r="C805" t="s">
        <v>1092</v>
      </c>
      <c r="D805" s="12" t="s">
        <v>1093</v>
      </c>
      <c r="E805" s="12" t="s">
        <v>2173</v>
      </c>
      <c r="F805" s="11">
        <v>7</v>
      </c>
      <c r="G805" t="str">
        <f t="shared" si="50"/>
        <v>和歌山県</v>
      </c>
      <c r="H805" s="1">
        <f>VLOOKUP(M805,評価協作成!$D$3:$F$838,2,FALSE)</f>
        <v>8.1</v>
      </c>
      <c r="I805" s="1">
        <f>VLOOKUP(M805,評価協作成!$D$3:$F$838,3,FALSE)</f>
        <v>4.9000000000000004</v>
      </c>
      <c r="M805" s="1" t="str">
        <f t="shared" si="51"/>
        <v>和歌山県潮岬</v>
      </c>
      <c r="O805" s="1">
        <f t="shared" si="48"/>
        <v>0</v>
      </c>
      <c r="P805" s="1">
        <f t="shared" si="49"/>
        <v>0</v>
      </c>
      <c r="Q805">
        <f>IF(VLOOKUP($B805,'20230120'!$A$3:$G$838,6,FALSE)="","",VLOOKUP($B805,'20230120'!$A$3:$G$838,6,FALSE))</f>
        <v>8.1</v>
      </c>
      <c r="R805">
        <f>IF(VLOOKUP($B805,'20230120'!$A$3:$G$838,7,FALSE)="","",VLOOKUP($B805,'20230120'!$A$3:$G$838,7,FALSE))</f>
        <v>4.9000000000000004</v>
      </c>
    </row>
    <row r="806" spans="1:18">
      <c r="A806" s="10">
        <v>800</v>
      </c>
      <c r="B806" s="11">
        <v>814</v>
      </c>
      <c r="C806" t="s">
        <v>1452</v>
      </c>
      <c r="D806" s="12" t="s">
        <v>1453</v>
      </c>
      <c r="E806" s="12" t="s">
        <v>2372</v>
      </c>
      <c r="F806" s="11">
        <v>7</v>
      </c>
      <c r="G806" t="str">
        <f t="shared" si="50"/>
        <v>鹿児島県</v>
      </c>
      <c r="H806" s="1">
        <f>VLOOKUP(M806,評価協作成!$D$3:$F$838,2,FALSE)</f>
        <v>8.6</v>
      </c>
      <c r="I806" s="1">
        <f>VLOOKUP(M806,評価協作成!$D$3:$F$838,3,FALSE)</f>
        <v>4.9000000000000004</v>
      </c>
      <c r="M806" s="1" t="str">
        <f t="shared" si="51"/>
        <v>鹿児島県指宿</v>
      </c>
      <c r="O806" s="1">
        <f t="shared" si="48"/>
        <v>0</v>
      </c>
      <c r="P806" s="1">
        <f t="shared" si="49"/>
        <v>0</v>
      </c>
      <c r="Q806">
        <f>IF(VLOOKUP($B806,'20230120'!$A$3:$G$838,6,FALSE)="","",VLOOKUP($B806,'20230120'!$A$3:$G$838,6,FALSE))</f>
        <v>8.6</v>
      </c>
      <c r="R806">
        <f>IF(VLOOKUP($B806,'20230120'!$A$3:$G$838,7,FALSE)="","",VLOOKUP($B806,'20230120'!$A$3:$G$838,7,FALSE))</f>
        <v>4.9000000000000004</v>
      </c>
    </row>
    <row r="807" spans="1:18">
      <c r="A807" s="10">
        <v>801</v>
      </c>
      <c r="B807" s="11">
        <v>815</v>
      </c>
      <c r="C807" t="s">
        <v>1454</v>
      </c>
      <c r="D807" s="12" t="s">
        <v>1455</v>
      </c>
      <c r="E807" s="12" t="s">
        <v>2370</v>
      </c>
      <c r="F807" s="11">
        <v>7</v>
      </c>
      <c r="G807" t="str">
        <f t="shared" si="50"/>
        <v>鹿児島県</v>
      </c>
      <c r="H807" s="1">
        <f>VLOOKUP(M807,評価協作成!$D$3:$F$838,2,FALSE)</f>
        <v>9.1</v>
      </c>
      <c r="I807" s="1">
        <f>VLOOKUP(M807,評価協作成!$D$3:$F$838,3,FALSE)</f>
        <v>4.7</v>
      </c>
      <c r="M807" s="1" t="str">
        <f t="shared" si="51"/>
        <v>鹿児島県内之浦</v>
      </c>
      <c r="O807" s="1">
        <f t="shared" si="48"/>
        <v>0</v>
      </c>
      <c r="P807" s="1">
        <f t="shared" si="49"/>
        <v>0</v>
      </c>
      <c r="Q807">
        <f>IF(VLOOKUP($B807,'20230120'!$A$3:$G$838,6,FALSE)="","",VLOOKUP($B807,'20230120'!$A$3:$G$838,6,FALSE))</f>
        <v>9.1</v>
      </c>
      <c r="R807">
        <f>IF(VLOOKUP($B807,'20230120'!$A$3:$G$838,7,FALSE)="","",VLOOKUP($B807,'20230120'!$A$3:$G$838,7,FALSE))</f>
        <v>4.7</v>
      </c>
    </row>
    <row r="808" spans="1:18">
      <c r="A808" s="10">
        <v>802</v>
      </c>
      <c r="B808" s="11">
        <v>795</v>
      </c>
      <c r="C808" t="s">
        <v>1421</v>
      </c>
      <c r="D808" s="12" t="s">
        <v>1422</v>
      </c>
      <c r="E808" s="12" t="s">
        <v>2353</v>
      </c>
      <c r="F808" s="11">
        <v>7</v>
      </c>
      <c r="G808" t="str">
        <f t="shared" si="50"/>
        <v>宮崎県　</v>
      </c>
      <c r="H808" s="1">
        <f>VLOOKUP(M808,評価協作成!$D$3:$F$838,2,FALSE)</f>
        <v>8.6</v>
      </c>
      <c r="I808" s="1">
        <f>VLOOKUP(M808,評価協作成!$D$3:$F$838,3,FALSE)</f>
        <v>5.2</v>
      </c>
      <c r="M808" s="1" t="str">
        <f t="shared" si="51"/>
        <v>宮崎県　青島</v>
      </c>
      <c r="O808" s="1">
        <f t="shared" si="48"/>
        <v>0</v>
      </c>
      <c r="P808" s="1">
        <f t="shared" si="49"/>
        <v>0</v>
      </c>
      <c r="Q808">
        <f>IF(VLOOKUP($B808,'20230120'!$A$3:$G$838,6,FALSE)="","",VLOOKUP($B808,'20230120'!$A$3:$G$838,6,FALSE))</f>
        <v>8.6</v>
      </c>
      <c r="R808">
        <f>IF(VLOOKUP($B808,'20230120'!$A$3:$G$838,7,FALSE)="","",VLOOKUP($B808,'20230120'!$A$3:$G$838,7,FALSE))</f>
        <v>5.2</v>
      </c>
    </row>
    <row r="809" spans="1:18">
      <c r="A809" s="10">
        <v>803</v>
      </c>
      <c r="B809" s="11">
        <v>802</v>
      </c>
      <c r="C809" t="s">
        <v>1433</v>
      </c>
      <c r="D809" s="12" t="s">
        <v>1434</v>
      </c>
      <c r="E809" s="13" t="s">
        <v>2360</v>
      </c>
      <c r="F809" s="11">
        <v>7</v>
      </c>
      <c r="G809" t="str">
        <f t="shared" si="50"/>
        <v>鹿児島県</v>
      </c>
      <c r="H809" s="1">
        <f>VLOOKUP(M809,評価協作成!$D$3:$F$838,2,FALSE)</f>
        <v>9.1999999999999993</v>
      </c>
      <c r="I809" s="1">
        <f>VLOOKUP(M809,評価協作成!$D$3:$F$838,3,FALSE)</f>
        <v>6.4</v>
      </c>
      <c r="M809" s="1" t="str">
        <f t="shared" si="51"/>
        <v>鹿児島県中甑</v>
      </c>
      <c r="O809" s="1">
        <f t="shared" si="48"/>
        <v>0</v>
      </c>
      <c r="P809" s="1">
        <f t="shared" si="49"/>
        <v>0</v>
      </c>
      <c r="Q809">
        <f>IF(VLOOKUP($B809,'20230120'!$A$3:$G$838,6,FALSE)="","",VLOOKUP($B809,'20230120'!$A$3:$G$838,6,FALSE))</f>
        <v>9.1999999999999993</v>
      </c>
      <c r="R809">
        <f>IF(VLOOKUP($B809,'20230120'!$A$3:$G$838,7,FALSE)="","",VLOOKUP($B809,'20230120'!$A$3:$G$838,7,FALSE))</f>
        <v>6.4</v>
      </c>
    </row>
    <row r="810" spans="1:18">
      <c r="A810" s="10">
        <v>804</v>
      </c>
      <c r="B810" s="11">
        <v>367</v>
      </c>
      <c r="C810" t="s">
        <v>692</v>
      </c>
      <c r="D810" s="12" t="s">
        <v>693</v>
      </c>
      <c r="E810" s="12" t="s">
        <v>1952</v>
      </c>
      <c r="F810" s="11">
        <v>7</v>
      </c>
      <c r="G810" t="str">
        <f t="shared" si="50"/>
        <v>東京都　</v>
      </c>
      <c r="H810" s="1">
        <f>VLOOKUP(M810,評価協作成!$D$3:$F$838,2,FALSE)</f>
        <v>9.8000000000000007</v>
      </c>
      <c r="I810" s="1">
        <f>VLOOKUP(M810,評価協作成!$D$3:$F$838,3,FALSE)</f>
        <v>7.8</v>
      </c>
      <c r="M810" s="1" t="str">
        <f t="shared" si="51"/>
        <v>東京都　三宅島</v>
      </c>
      <c r="O810" s="1">
        <f t="shared" si="48"/>
        <v>0</v>
      </c>
      <c r="P810" s="1">
        <f t="shared" si="49"/>
        <v>0</v>
      </c>
      <c r="Q810">
        <f>IF(VLOOKUP($B810,'20230120'!$A$3:$G$838,6,FALSE)="","",VLOOKUP($B810,'20230120'!$A$3:$G$838,6,FALSE))</f>
        <v>9.8000000000000007</v>
      </c>
      <c r="R810">
        <f>IF(VLOOKUP($B810,'20230120'!$A$3:$G$838,7,FALSE)="","",VLOOKUP($B810,'20230120'!$A$3:$G$838,7,FALSE))</f>
        <v>7.8</v>
      </c>
    </row>
    <row r="811" spans="1:18">
      <c r="A811" s="10">
        <v>805</v>
      </c>
      <c r="B811" s="11">
        <v>797</v>
      </c>
      <c r="C811" t="s">
        <v>1425</v>
      </c>
      <c r="D811" s="12" t="s">
        <v>1426</v>
      </c>
      <c r="E811" s="12" t="s">
        <v>2355</v>
      </c>
      <c r="F811" s="11">
        <v>7</v>
      </c>
      <c r="G811" t="str">
        <f t="shared" si="50"/>
        <v>宮崎県　</v>
      </c>
      <c r="H811" s="1">
        <f>VLOOKUP(M811,評価協作成!$D$3:$F$838,2,FALSE)</f>
        <v>8.9</v>
      </c>
      <c r="I811" s="1">
        <f>VLOOKUP(M811,評価協作成!$D$3:$F$838,3,FALSE)</f>
        <v>5</v>
      </c>
      <c r="M811" s="1" t="str">
        <f t="shared" si="51"/>
        <v>宮崎県　油津</v>
      </c>
      <c r="O811" s="1">
        <f t="shared" si="48"/>
        <v>0</v>
      </c>
      <c r="P811" s="1">
        <f t="shared" si="49"/>
        <v>0</v>
      </c>
      <c r="Q811">
        <f>IF(VLOOKUP($B811,'20230120'!$A$3:$G$838,6,FALSE)="","",VLOOKUP($B811,'20230120'!$A$3:$G$838,6,FALSE))</f>
        <v>8.9</v>
      </c>
      <c r="R811">
        <f>IF(VLOOKUP($B811,'20230120'!$A$3:$G$838,7,FALSE)="","",VLOOKUP($B811,'20230120'!$A$3:$G$838,7,FALSE))</f>
        <v>5</v>
      </c>
    </row>
    <row r="812" spans="1:18">
      <c r="A812" s="10">
        <v>806</v>
      </c>
      <c r="B812" s="11">
        <v>368</v>
      </c>
      <c r="C812" t="s">
        <v>694</v>
      </c>
      <c r="D812" s="12" t="s">
        <v>695</v>
      </c>
      <c r="E812" s="12" t="s">
        <v>1953</v>
      </c>
      <c r="F812" s="11">
        <v>7</v>
      </c>
      <c r="G812" t="str">
        <f t="shared" si="50"/>
        <v>東京都　</v>
      </c>
      <c r="H812" s="1">
        <f>VLOOKUP(M812,評価協作成!$D$3:$F$838,2,FALSE)</f>
        <v>10.1</v>
      </c>
      <c r="I812" s="1">
        <f>VLOOKUP(M812,評価協作成!$D$3:$F$838,3,FALSE)</f>
        <v>7.7</v>
      </c>
      <c r="M812" s="1" t="str">
        <f t="shared" si="51"/>
        <v>東京都　八丈島</v>
      </c>
      <c r="O812" s="1">
        <f t="shared" si="48"/>
        <v>0</v>
      </c>
      <c r="P812" s="1">
        <f t="shared" si="49"/>
        <v>0</v>
      </c>
      <c r="Q812">
        <f>IF(VLOOKUP($B812,'20230120'!$A$3:$G$838,6,FALSE)="","",VLOOKUP($B812,'20230120'!$A$3:$G$838,6,FALSE))</f>
        <v>10.1</v>
      </c>
      <c r="R812">
        <f>IF(VLOOKUP($B812,'20230120'!$A$3:$G$838,7,FALSE)="","",VLOOKUP($B812,'20230120'!$A$3:$G$838,7,FALSE))</f>
        <v>7.7</v>
      </c>
    </row>
    <row r="813" spans="1:18">
      <c r="A813" s="10">
        <v>807</v>
      </c>
      <c r="B813" s="11">
        <v>806</v>
      </c>
      <c r="C813" t="s">
        <v>1438</v>
      </c>
      <c r="D813" s="12" t="s">
        <v>1439</v>
      </c>
      <c r="E813" s="12" t="s">
        <v>2364</v>
      </c>
      <c r="F813" s="11">
        <v>7</v>
      </c>
      <c r="G813" t="str">
        <f t="shared" si="50"/>
        <v>鹿児島県</v>
      </c>
      <c r="H813" s="1">
        <f>VLOOKUP(M813,評価協作成!$D$3:$F$838,2,FALSE)</f>
        <v>8.6999999999999993</v>
      </c>
      <c r="I813" s="1">
        <f>VLOOKUP(M813,評価協作成!$D$3:$F$838,3,FALSE)</f>
        <v>4.9000000000000004</v>
      </c>
      <c r="M813" s="1" t="str">
        <f t="shared" si="51"/>
        <v>鹿児島県鹿児島</v>
      </c>
      <c r="O813" s="1">
        <f t="shared" si="48"/>
        <v>0</v>
      </c>
      <c r="P813" s="1">
        <f t="shared" si="49"/>
        <v>0</v>
      </c>
      <c r="Q813">
        <f>IF(VLOOKUP($B813,'20230120'!$A$3:$G$838,6,FALSE)="","",VLOOKUP($B813,'20230120'!$A$3:$G$838,6,FALSE))</f>
        <v>8.6999999999999993</v>
      </c>
      <c r="R813">
        <f>IF(VLOOKUP($B813,'20230120'!$A$3:$G$838,7,FALSE)="","",VLOOKUP($B813,'20230120'!$A$3:$G$838,7,FALSE))</f>
        <v>4.9000000000000004</v>
      </c>
    </row>
    <row r="814" spans="1:18">
      <c r="A814" s="10">
        <v>808</v>
      </c>
      <c r="B814" s="11">
        <v>366</v>
      </c>
      <c r="C814" t="s">
        <v>690</v>
      </c>
      <c r="D814" s="12" t="s">
        <v>691</v>
      </c>
      <c r="E814" s="12" t="s">
        <v>1951</v>
      </c>
      <c r="F814" s="11">
        <v>7</v>
      </c>
      <c r="G814" t="str">
        <f t="shared" si="50"/>
        <v>東京都　</v>
      </c>
      <c r="H814" s="1">
        <f>VLOOKUP(M814,評価協作成!$D$3:$F$838,2,FALSE)</f>
        <v>9.5</v>
      </c>
      <c r="I814" s="1">
        <f>VLOOKUP(M814,評価協作成!$D$3:$F$838,3,FALSE)</f>
        <v>7.2</v>
      </c>
      <c r="M814" s="1" t="str">
        <f t="shared" si="51"/>
        <v>東京都　新島</v>
      </c>
      <c r="O814" s="1">
        <f t="shared" si="48"/>
        <v>0</v>
      </c>
      <c r="P814" s="1">
        <f t="shared" si="49"/>
        <v>0</v>
      </c>
      <c r="Q814">
        <f>IF(VLOOKUP($B814,'20230120'!$A$3:$G$838,6,FALSE)="","",VLOOKUP($B814,'20230120'!$A$3:$G$838,6,FALSE))</f>
        <v>9.5</v>
      </c>
      <c r="R814">
        <f>IF(VLOOKUP($B814,'20230120'!$A$3:$G$838,7,FALSE)="","",VLOOKUP($B814,'20230120'!$A$3:$G$838,7,FALSE))</f>
        <v>7.2</v>
      </c>
    </row>
    <row r="815" spans="1:18">
      <c r="A815" s="10">
        <v>809</v>
      </c>
      <c r="B815" s="11">
        <v>705</v>
      </c>
      <c r="C815" t="s">
        <v>1519</v>
      </c>
      <c r="D815" s="12" t="s">
        <v>1625</v>
      </c>
      <c r="E815" s="12" t="s">
        <v>2270</v>
      </c>
      <c r="F815" s="11">
        <v>7</v>
      </c>
      <c r="G815" t="str">
        <f t="shared" si="50"/>
        <v>高知県　</v>
      </c>
      <c r="H815" s="1">
        <f>VLOOKUP(M815,評価協作成!$D$3:$F$838,2,FALSE)</f>
        <v>9</v>
      </c>
      <c r="I815" s="1">
        <f>VLOOKUP(M815,評価協作成!$D$3:$F$838,3,FALSE)</f>
        <v>6.1</v>
      </c>
      <c r="M815" s="1" t="str">
        <f t="shared" si="51"/>
        <v>高知県　清水</v>
      </c>
      <c r="O815" s="1">
        <f t="shared" si="48"/>
        <v>0</v>
      </c>
      <c r="P815" s="1">
        <f t="shared" si="49"/>
        <v>0</v>
      </c>
      <c r="Q815">
        <f>H815</f>
        <v>9</v>
      </c>
      <c r="R815">
        <f>I815</f>
        <v>6.1</v>
      </c>
    </row>
    <row r="816" spans="1:18">
      <c r="A816" s="10">
        <v>810</v>
      </c>
      <c r="B816" s="11">
        <v>369</v>
      </c>
      <c r="C816" t="s">
        <v>696</v>
      </c>
      <c r="D816" s="12" t="s">
        <v>697</v>
      </c>
      <c r="E816" s="12" t="s">
        <v>1954</v>
      </c>
      <c r="F816" s="11">
        <v>8</v>
      </c>
      <c r="G816" t="str">
        <f t="shared" si="50"/>
        <v>東京都　</v>
      </c>
      <c r="H816" s="1">
        <f>VLOOKUP(M816,評価協作成!$D$3:$F$838,2,FALSE)</f>
        <v>18.399999999999999</v>
      </c>
      <c r="I816" s="1">
        <f>VLOOKUP(M816,評価協作成!$D$3:$F$838,3,FALSE)</f>
        <v>16</v>
      </c>
      <c r="M816" s="1" t="str">
        <f t="shared" si="51"/>
        <v>東京都　父島</v>
      </c>
      <c r="O816" s="1">
        <f t="shared" si="48"/>
        <v>0</v>
      </c>
      <c r="P816" s="1">
        <f t="shared" si="49"/>
        <v>0</v>
      </c>
      <c r="Q816">
        <f>IF(VLOOKUP($B816,'20230120'!$A$3:$G$838,6,FALSE)="","",VLOOKUP($B816,'20230120'!$A$3:$G$838,6,FALSE))</f>
        <v>18.399999999999999</v>
      </c>
      <c r="R816">
        <f>IF(VLOOKUP($B816,'20230120'!$A$3:$G$838,7,FALSE)="","",VLOOKUP($B816,'20230120'!$A$3:$G$838,7,FALSE))</f>
        <v>16</v>
      </c>
    </row>
    <row r="817" spans="1:18">
      <c r="A817" s="10">
        <v>811</v>
      </c>
      <c r="B817" s="11">
        <v>817</v>
      </c>
      <c r="C817" t="s">
        <v>1456</v>
      </c>
      <c r="D817" s="12" t="s">
        <v>1457</v>
      </c>
      <c r="E817" s="12" t="s">
        <v>2374</v>
      </c>
      <c r="F817" s="11">
        <v>7</v>
      </c>
      <c r="G817" t="str">
        <f t="shared" si="50"/>
        <v>鹿児島県</v>
      </c>
      <c r="H817" s="1">
        <f>VLOOKUP(M817,評価協作成!$D$3:$F$838,2,FALSE)</f>
        <v>12</v>
      </c>
      <c r="I817" s="1">
        <f>VLOOKUP(M817,評価協作成!$D$3:$F$838,3,FALSE)</f>
        <v>9</v>
      </c>
      <c r="M817" s="1" t="str">
        <f t="shared" si="51"/>
        <v>鹿児島県種子島</v>
      </c>
      <c r="O817" s="1">
        <f t="shared" si="48"/>
        <v>0</v>
      </c>
      <c r="P817" s="1">
        <f t="shared" si="49"/>
        <v>0</v>
      </c>
      <c r="Q817">
        <f>IF(VLOOKUP($B817,'20230120'!$A$3:$G$838,6,FALSE)="","",VLOOKUP($B817,'20230120'!$A$3:$G$838,6,FALSE))</f>
        <v>12</v>
      </c>
      <c r="R817">
        <f>IF(VLOOKUP($B817,'20230120'!$A$3:$G$838,7,FALSE)="","",VLOOKUP($B817,'20230120'!$A$3:$G$838,7,FALSE))</f>
        <v>9</v>
      </c>
    </row>
    <row r="818" spans="1:18">
      <c r="A818" s="10">
        <v>812</v>
      </c>
      <c r="B818" s="11">
        <v>818</v>
      </c>
      <c r="C818" t="s">
        <v>1458</v>
      </c>
      <c r="D818" s="12" t="s">
        <v>1459</v>
      </c>
      <c r="E818" s="12" t="s">
        <v>2375</v>
      </c>
      <c r="F818" s="11">
        <v>7</v>
      </c>
      <c r="G818" t="str">
        <f t="shared" si="50"/>
        <v>鹿児島県</v>
      </c>
      <c r="H818" s="1">
        <f>VLOOKUP(M818,評価協作成!$D$3:$F$838,2,FALSE)</f>
        <v>10.7</v>
      </c>
      <c r="I818" s="1">
        <f>VLOOKUP(M818,評価協作成!$D$3:$F$838,3,FALSE)</f>
        <v>8.1</v>
      </c>
      <c r="M818" s="1" t="str">
        <f t="shared" si="51"/>
        <v>鹿児島県上中</v>
      </c>
      <c r="O818" s="1">
        <f t="shared" si="48"/>
        <v>0</v>
      </c>
      <c r="P818" s="1">
        <f t="shared" si="49"/>
        <v>0</v>
      </c>
      <c r="Q818">
        <f>IF(VLOOKUP($B818,'20230120'!$A$3:$G$838,6,FALSE)="","",VLOOKUP($B818,'20230120'!$A$3:$G$838,6,FALSE))</f>
        <v>10.7</v>
      </c>
      <c r="R818">
        <f>IF(VLOOKUP($B818,'20230120'!$A$3:$G$838,7,FALSE)="","",VLOOKUP($B818,'20230120'!$A$3:$G$838,7,FALSE))</f>
        <v>8.1</v>
      </c>
    </row>
    <row r="819" spans="1:18">
      <c r="A819" s="10">
        <v>813</v>
      </c>
      <c r="B819" s="11">
        <v>819</v>
      </c>
      <c r="C819" t="s">
        <v>1460</v>
      </c>
      <c r="D819" s="12" t="s">
        <v>1461</v>
      </c>
      <c r="E819" s="12" t="s">
        <v>2376</v>
      </c>
      <c r="F819" s="11">
        <v>7</v>
      </c>
      <c r="G819" t="str">
        <f t="shared" si="50"/>
        <v>鹿児島県</v>
      </c>
      <c r="H819" s="1">
        <f>VLOOKUP(M819,評価協作成!$D$3:$F$838,2,FALSE)</f>
        <v>11.4</v>
      </c>
      <c r="I819" s="1">
        <f>VLOOKUP(M819,評価協作成!$D$3:$F$838,3,FALSE)</f>
        <v>8.6999999999999993</v>
      </c>
      <c r="M819" s="1" t="str">
        <f t="shared" si="51"/>
        <v>鹿児島県屋久島</v>
      </c>
      <c r="O819" s="1">
        <f t="shared" si="48"/>
        <v>0</v>
      </c>
      <c r="P819" s="1">
        <f t="shared" si="49"/>
        <v>0</v>
      </c>
      <c r="Q819">
        <f>IF(VLOOKUP($B819,'20230120'!$A$3:$G$838,6,FALSE)="","",VLOOKUP($B819,'20230120'!$A$3:$G$838,6,FALSE))</f>
        <v>11.4</v>
      </c>
      <c r="R819">
        <f>IF(VLOOKUP($B819,'20230120'!$A$3:$G$838,7,FALSE)="","",VLOOKUP($B819,'20230120'!$A$3:$G$838,7,FALSE))</f>
        <v>8.6999999999999993</v>
      </c>
    </row>
    <row r="820" spans="1:18">
      <c r="A820" s="10">
        <v>814</v>
      </c>
      <c r="B820" s="11">
        <v>820</v>
      </c>
      <c r="C820" t="s">
        <v>1462</v>
      </c>
      <c r="D820" s="12" t="s">
        <v>1463</v>
      </c>
      <c r="E820" s="12" t="s">
        <v>2376</v>
      </c>
      <c r="F820" s="11">
        <v>7</v>
      </c>
      <c r="G820" t="str">
        <f t="shared" si="50"/>
        <v>鹿児島県</v>
      </c>
      <c r="H820" s="1">
        <f>VLOOKUP(M820,評価協作成!$D$3:$F$838,2,FALSE)</f>
        <v>12.5</v>
      </c>
      <c r="I820" s="1">
        <f>VLOOKUP(M820,評価協作成!$D$3:$F$838,3,FALSE)</f>
        <v>9.5</v>
      </c>
      <c r="M820" s="1" t="str">
        <f t="shared" si="51"/>
        <v>鹿児島県尾之間</v>
      </c>
      <c r="O820" s="1">
        <f t="shared" si="48"/>
        <v>0</v>
      </c>
      <c r="P820" s="1">
        <f t="shared" si="49"/>
        <v>0</v>
      </c>
      <c r="Q820">
        <f>IF(VLOOKUP($B820,'20230120'!$A$3:$G$838,6,FALSE)="","",VLOOKUP($B820,'20230120'!$A$3:$G$838,6,FALSE))</f>
        <v>12.5</v>
      </c>
      <c r="R820">
        <f>IF(VLOOKUP($B820,'20230120'!$A$3:$G$838,7,FALSE)="","",VLOOKUP($B820,'20230120'!$A$3:$G$838,7,FALSE))</f>
        <v>9.5</v>
      </c>
    </row>
    <row r="821" spans="1:18">
      <c r="A821" s="10">
        <v>815</v>
      </c>
      <c r="B821" s="11">
        <v>821</v>
      </c>
      <c r="C821" t="s">
        <v>1464</v>
      </c>
      <c r="D821" s="12" t="s">
        <v>1465</v>
      </c>
      <c r="E821" s="13" t="s">
        <v>2377</v>
      </c>
      <c r="F821" s="11">
        <v>8</v>
      </c>
      <c r="G821" t="str">
        <f t="shared" si="50"/>
        <v>鹿児島県</v>
      </c>
      <c r="H821" s="1">
        <f>VLOOKUP(M821,評価協作成!$D$3:$F$838,2,FALSE)</f>
        <v>15.4</v>
      </c>
      <c r="I821" s="1">
        <f>VLOOKUP(M821,評価協作成!$D$3:$F$838,3,FALSE)</f>
        <v>12.7</v>
      </c>
      <c r="M821" s="1" t="str">
        <f t="shared" si="51"/>
        <v>鹿児島県名瀬</v>
      </c>
      <c r="O821" s="1">
        <f t="shared" si="48"/>
        <v>0</v>
      </c>
      <c r="P821" s="1">
        <f t="shared" si="49"/>
        <v>0</v>
      </c>
      <c r="Q821">
        <f>IF(VLOOKUP($B821,'20230120'!$A$3:$G$838,6,FALSE)="","",VLOOKUP($B821,'20230120'!$A$3:$G$838,6,FALSE))</f>
        <v>15.4</v>
      </c>
      <c r="R821">
        <f>IF(VLOOKUP($B821,'20230120'!$A$3:$G$838,7,FALSE)="","",VLOOKUP($B821,'20230120'!$A$3:$G$838,7,FALSE))</f>
        <v>12.7</v>
      </c>
    </row>
    <row r="822" spans="1:18">
      <c r="A822" s="10">
        <v>816</v>
      </c>
      <c r="B822" s="11">
        <v>822</v>
      </c>
      <c r="C822" t="s">
        <v>1466</v>
      </c>
      <c r="D822" s="12" t="s">
        <v>1467</v>
      </c>
      <c r="E822" s="12" t="s">
        <v>2378</v>
      </c>
      <c r="F822" s="11">
        <v>8</v>
      </c>
      <c r="G822" t="str">
        <f t="shared" si="50"/>
        <v>鹿児島県</v>
      </c>
      <c r="H822" s="1">
        <f>VLOOKUP(M822,評価協作成!$D$3:$F$838,2,FALSE)</f>
        <v>15.5</v>
      </c>
      <c r="I822" s="1">
        <f>VLOOKUP(M822,評価協作成!$D$3:$F$838,3,FALSE)</f>
        <v>12.9</v>
      </c>
      <c r="M822" s="1" t="str">
        <f t="shared" si="51"/>
        <v>鹿児島県古仁屋</v>
      </c>
      <c r="O822" s="1">
        <f t="shared" si="48"/>
        <v>0</v>
      </c>
      <c r="P822" s="1">
        <f t="shared" si="49"/>
        <v>0</v>
      </c>
      <c r="Q822">
        <f>IF(VLOOKUP($B822,'20230120'!$A$3:$G$838,6,FALSE)="","",VLOOKUP($B822,'20230120'!$A$3:$G$838,6,FALSE))</f>
        <v>15.5</v>
      </c>
      <c r="R822">
        <f>IF(VLOOKUP($B822,'20230120'!$A$3:$G$838,7,FALSE)="","",VLOOKUP($B822,'20230120'!$A$3:$G$838,7,FALSE))</f>
        <v>12.9</v>
      </c>
    </row>
    <row r="823" spans="1:18">
      <c r="A823" s="10">
        <v>817</v>
      </c>
      <c r="B823" s="11">
        <v>823</v>
      </c>
      <c r="C823" t="s">
        <v>1468</v>
      </c>
      <c r="D823" s="12" t="s">
        <v>1469</v>
      </c>
      <c r="E823" s="12" t="s">
        <v>2379</v>
      </c>
      <c r="F823" s="11">
        <v>8</v>
      </c>
      <c r="G823" t="str">
        <f t="shared" si="50"/>
        <v>鹿児島県</v>
      </c>
      <c r="H823" s="1">
        <f>VLOOKUP(M823,評価協作成!$D$3:$F$838,2,FALSE)</f>
        <v>15</v>
      </c>
      <c r="I823" s="1">
        <f>VLOOKUP(M823,評価協作成!$D$3:$F$838,3,FALSE)</f>
        <v>12.1</v>
      </c>
      <c r="M823" s="1" t="str">
        <f t="shared" si="51"/>
        <v>鹿児島県伊仙</v>
      </c>
      <c r="O823" s="1">
        <f t="shared" si="48"/>
        <v>0</v>
      </c>
      <c r="P823" s="1">
        <f t="shared" si="49"/>
        <v>0</v>
      </c>
      <c r="Q823">
        <f>IF(VLOOKUP($B823,'20230120'!$A$3:$G$838,6,FALSE)="","",VLOOKUP($B823,'20230120'!$A$3:$G$838,6,FALSE))</f>
        <v>15</v>
      </c>
      <c r="R823">
        <f>IF(VLOOKUP($B823,'20230120'!$A$3:$G$838,7,FALSE)="","",VLOOKUP($B823,'20230120'!$A$3:$G$838,7,FALSE))</f>
        <v>12.1</v>
      </c>
    </row>
    <row r="824" spans="1:18">
      <c r="A824" s="10">
        <v>818</v>
      </c>
      <c r="B824" s="11">
        <v>824</v>
      </c>
      <c r="C824" t="s">
        <v>1470</v>
      </c>
      <c r="D824" s="12" t="s">
        <v>1471</v>
      </c>
      <c r="E824" s="12" t="s">
        <v>2380</v>
      </c>
      <c r="F824" s="11">
        <v>8</v>
      </c>
      <c r="G824" t="str">
        <f t="shared" si="50"/>
        <v>鹿児島県</v>
      </c>
      <c r="H824" s="1">
        <f>VLOOKUP(M824,評価協作成!$D$3:$F$838,2,FALSE)</f>
        <v>16.2</v>
      </c>
      <c r="I824" s="1">
        <f>VLOOKUP(M824,評価協作成!$D$3:$F$838,3,FALSE)</f>
        <v>14</v>
      </c>
      <c r="M824" s="1" t="str">
        <f t="shared" si="51"/>
        <v>鹿児島県沖永良部</v>
      </c>
      <c r="O824" s="1">
        <f t="shared" si="48"/>
        <v>0</v>
      </c>
      <c r="P824" s="1">
        <f t="shared" si="49"/>
        <v>0</v>
      </c>
      <c r="Q824">
        <f>IF(VLOOKUP($B824,'20230120'!$A$3:$G$838,6,FALSE)="","",VLOOKUP($B824,'20230120'!$A$3:$G$838,6,FALSE))</f>
        <v>16.2</v>
      </c>
      <c r="R824">
        <f>IF(VLOOKUP($B824,'20230120'!$A$3:$G$838,7,FALSE)="","",VLOOKUP($B824,'20230120'!$A$3:$G$838,7,FALSE))</f>
        <v>14</v>
      </c>
    </row>
    <row r="825" spans="1:18">
      <c r="A825" s="10">
        <v>819</v>
      </c>
      <c r="B825" s="11">
        <v>825</v>
      </c>
      <c r="C825" t="s">
        <v>1472</v>
      </c>
      <c r="D825" s="12" t="s">
        <v>1473</v>
      </c>
      <c r="E825" s="12" t="s">
        <v>2381</v>
      </c>
      <c r="F825" s="11">
        <v>8</v>
      </c>
      <c r="G825" t="str">
        <f t="shared" si="50"/>
        <v>沖縄県　</v>
      </c>
      <c r="H825" s="1">
        <f>VLOOKUP(M825,評価協作成!$D$3:$F$838,2,FALSE)</f>
        <v>16.5</v>
      </c>
      <c r="I825" s="1">
        <f>VLOOKUP(M825,評価協作成!$D$3:$F$838,3,FALSE)</f>
        <v>14.2</v>
      </c>
      <c r="M825" s="1" t="str">
        <f t="shared" si="51"/>
        <v>沖縄県　伊是名</v>
      </c>
      <c r="O825" s="1">
        <f t="shared" si="48"/>
        <v>0</v>
      </c>
      <c r="P825" s="1">
        <f t="shared" si="49"/>
        <v>0</v>
      </c>
      <c r="Q825">
        <f>IF(VLOOKUP($B825,'20230120'!$A$3:$G$838,6,FALSE)="","",VLOOKUP($B825,'20230120'!$A$3:$G$838,6,FALSE))</f>
        <v>16.5</v>
      </c>
      <c r="R825">
        <f>IF(VLOOKUP($B825,'20230120'!$A$3:$G$838,7,FALSE)="","",VLOOKUP($B825,'20230120'!$A$3:$G$838,7,FALSE))</f>
        <v>14.2</v>
      </c>
    </row>
    <row r="826" spans="1:18">
      <c r="A826" s="10">
        <v>820</v>
      </c>
      <c r="B826" s="11">
        <v>826</v>
      </c>
      <c r="C826" t="s">
        <v>1474</v>
      </c>
      <c r="D826" s="12" t="s">
        <v>1475</v>
      </c>
      <c r="E826" s="12" t="s">
        <v>2382</v>
      </c>
      <c r="F826" s="11">
        <v>8</v>
      </c>
      <c r="G826" t="str">
        <f t="shared" si="50"/>
        <v>沖縄県　</v>
      </c>
      <c r="H826" s="1">
        <f>VLOOKUP(M826,評価協作成!$D$3:$F$838,2,FALSE)</f>
        <v>14.5</v>
      </c>
      <c r="I826" s="1">
        <f>VLOOKUP(M826,評価協作成!$D$3:$F$838,3,FALSE)</f>
        <v>12.9</v>
      </c>
      <c r="M826" s="1" t="str">
        <f t="shared" si="51"/>
        <v>沖縄県　奥</v>
      </c>
      <c r="O826" s="1">
        <f t="shared" si="48"/>
        <v>0</v>
      </c>
      <c r="P826" s="1">
        <f t="shared" si="49"/>
        <v>0</v>
      </c>
      <c r="Q826">
        <f>IF(VLOOKUP($B826,'20230120'!$A$3:$G$838,6,FALSE)="","",VLOOKUP($B826,'20230120'!$A$3:$G$838,6,FALSE))</f>
        <v>14.5</v>
      </c>
      <c r="R826">
        <f>IF(VLOOKUP($B826,'20230120'!$A$3:$G$838,7,FALSE)="","",VLOOKUP($B826,'20230120'!$A$3:$G$838,7,FALSE))</f>
        <v>12.9</v>
      </c>
    </row>
    <row r="827" spans="1:18">
      <c r="A827" s="10">
        <v>821</v>
      </c>
      <c r="B827" s="11">
        <v>827</v>
      </c>
      <c r="C827" t="s">
        <v>1476</v>
      </c>
      <c r="D827" s="12" t="s">
        <v>1477</v>
      </c>
      <c r="E827" s="12" t="s">
        <v>2383</v>
      </c>
      <c r="F827" s="11">
        <v>8</v>
      </c>
      <c r="G827" t="str">
        <f t="shared" si="50"/>
        <v>沖縄県　</v>
      </c>
      <c r="H827" s="1">
        <f>VLOOKUP(M827,評価協作成!$D$3:$F$838,2,FALSE)</f>
        <v>16.100000000000001</v>
      </c>
      <c r="I827" s="1">
        <f>VLOOKUP(M827,評価協作成!$D$3:$F$838,3,FALSE)</f>
        <v>13.1</v>
      </c>
      <c r="M827" s="1" t="str">
        <f t="shared" si="51"/>
        <v>沖縄県　名護</v>
      </c>
      <c r="O827" s="1">
        <f t="shared" si="48"/>
        <v>0</v>
      </c>
      <c r="P827" s="1">
        <f t="shared" si="49"/>
        <v>0</v>
      </c>
      <c r="Q827">
        <f>IF(VLOOKUP($B827,'20230120'!$A$3:$G$838,6,FALSE)="","",VLOOKUP($B827,'20230120'!$A$3:$G$838,6,FALSE))</f>
        <v>16.100000000000001</v>
      </c>
      <c r="R827">
        <f>IF(VLOOKUP($B827,'20230120'!$A$3:$G$838,7,FALSE)="","",VLOOKUP($B827,'20230120'!$A$3:$G$838,7,FALSE))</f>
        <v>13.1</v>
      </c>
    </row>
    <row r="828" spans="1:18">
      <c r="A828" s="10">
        <v>822</v>
      </c>
      <c r="B828" s="11">
        <v>828</v>
      </c>
      <c r="C828" t="s">
        <v>1478</v>
      </c>
      <c r="D828" s="12" t="s">
        <v>1479</v>
      </c>
      <c r="E828" s="12" t="s">
        <v>2384</v>
      </c>
      <c r="F828" s="11">
        <v>8</v>
      </c>
      <c r="G828" t="str">
        <f t="shared" si="50"/>
        <v>沖縄県　</v>
      </c>
      <c r="H828" s="1">
        <f>VLOOKUP(M828,評価協作成!$D$3:$F$838,2,FALSE)</f>
        <v>16.3</v>
      </c>
      <c r="I828" s="1">
        <f>VLOOKUP(M828,評価協作成!$D$3:$F$838,3,FALSE)</f>
        <v>13.6</v>
      </c>
      <c r="M828" s="1" t="str">
        <f t="shared" si="51"/>
        <v>沖縄県　金武</v>
      </c>
      <c r="O828" s="1">
        <f t="shared" si="48"/>
        <v>0</v>
      </c>
      <c r="P828" s="1">
        <f t="shared" si="49"/>
        <v>0</v>
      </c>
      <c r="Q828">
        <f>IF(VLOOKUP($B828,'20230120'!$A$3:$G$838,6,FALSE)="","",VLOOKUP($B828,'20230120'!$A$3:$G$838,6,FALSE))</f>
        <v>16.3</v>
      </c>
      <c r="R828">
        <f>IF(VLOOKUP($B828,'20230120'!$A$3:$G$838,7,FALSE)="","",VLOOKUP($B828,'20230120'!$A$3:$G$838,7,FALSE))</f>
        <v>13.6</v>
      </c>
    </row>
    <row r="829" spans="1:18">
      <c r="A829" s="10">
        <v>823</v>
      </c>
      <c r="B829" s="11">
        <v>829</v>
      </c>
      <c r="C829" t="s">
        <v>1480</v>
      </c>
      <c r="D829" s="12" t="s">
        <v>1481</v>
      </c>
      <c r="E829" s="12" t="s">
        <v>2385</v>
      </c>
      <c r="F829" s="11">
        <v>8</v>
      </c>
      <c r="G829" t="str">
        <f t="shared" si="50"/>
        <v>沖縄県　</v>
      </c>
      <c r="H829" s="1">
        <f>VLOOKUP(M829,評価協作成!$D$3:$F$838,2,FALSE)</f>
        <v>16.7</v>
      </c>
      <c r="I829" s="1">
        <f>VLOOKUP(M829,評価協作成!$D$3:$F$838,3,FALSE)</f>
        <v>14.3</v>
      </c>
      <c r="M829" s="1" t="str">
        <f t="shared" si="51"/>
        <v>沖縄県　久米島</v>
      </c>
      <c r="O829" s="1">
        <f t="shared" si="48"/>
        <v>0</v>
      </c>
      <c r="P829" s="1">
        <f t="shared" si="49"/>
        <v>0</v>
      </c>
      <c r="Q829">
        <f>IF(VLOOKUP($B829,'20230120'!$A$3:$G$838,6,FALSE)="","",VLOOKUP($B829,'20230120'!$A$3:$G$838,6,FALSE))</f>
        <v>16.7</v>
      </c>
      <c r="R829">
        <f>IF(VLOOKUP($B829,'20230120'!$A$3:$G$838,7,FALSE)="","",VLOOKUP($B829,'20230120'!$A$3:$G$838,7,FALSE))</f>
        <v>14.3</v>
      </c>
    </row>
    <row r="830" spans="1:18">
      <c r="A830" s="10">
        <v>824</v>
      </c>
      <c r="B830" s="11">
        <v>830</v>
      </c>
      <c r="C830" t="s">
        <v>1482</v>
      </c>
      <c r="D830" s="12" t="s">
        <v>1483</v>
      </c>
      <c r="E830" s="12" t="s">
        <v>2386</v>
      </c>
      <c r="F830" s="11">
        <v>8</v>
      </c>
      <c r="G830" t="str">
        <f t="shared" si="50"/>
        <v>沖縄県　</v>
      </c>
      <c r="H830" s="1">
        <f>VLOOKUP(M830,評価協作成!$D$3:$F$838,2,FALSE)</f>
        <v>15.3</v>
      </c>
      <c r="I830" s="1">
        <f>VLOOKUP(M830,評価協作成!$D$3:$F$838,3,FALSE)</f>
        <v>13.6</v>
      </c>
      <c r="M830" s="1" t="str">
        <f t="shared" si="51"/>
        <v>沖縄県　渡嘉敷</v>
      </c>
      <c r="O830" s="1">
        <f t="shared" si="48"/>
        <v>0</v>
      </c>
      <c r="P830" s="1">
        <f t="shared" si="49"/>
        <v>0</v>
      </c>
      <c r="Q830">
        <f>IF(VLOOKUP($B830,'20230120'!$A$3:$G$838,6,FALSE)="","",VLOOKUP($B830,'20230120'!$A$3:$G$838,6,FALSE))</f>
        <v>15.3</v>
      </c>
      <c r="R830">
        <f>IF(VLOOKUP($B830,'20230120'!$A$3:$G$838,7,FALSE)="","",VLOOKUP($B830,'20230120'!$A$3:$G$838,7,FALSE))</f>
        <v>13.6</v>
      </c>
    </row>
    <row r="831" spans="1:18">
      <c r="A831" s="10">
        <v>825</v>
      </c>
      <c r="B831" s="11">
        <v>831</v>
      </c>
      <c r="C831" t="s">
        <v>1484</v>
      </c>
      <c r="D831" s="12" t="s">
        <v>1485</v>
      </c>
      <c r="E831" s="12" t="s">
        <v>2387</v>
      </c>
      <c r="F831" s="11">
        <v>8</v>
      </c>
      <c r="G831" t="str">
        <f t="shared" si="50"/>
        <v>沖縄県　</v>
      </c>
      <c r="H831" s="1">
        <f>VLOOKUP(M831,評価協作成!$D$3:$F$838,2,FALSE)</f>
        <v>17.100000000000001</v>
      </c>
      <c r="I831" s="1">
        <f>VLOOKUP(M831,評価協作成!$D$3:$F$838,3,FALSE)</f>
        <v>15.1</v>
      </c>
      <c r="M831" s="1" t="str">
        <f t="shared" si="51"/>
        <v>沖縄県　那覇</v>
      </c>
      <c r="O831" s="1">
        <f t="shared" si="48"/>
        <v>0</v>
      </c>
      <c r="P831" s="1">
        <f t="shared" si="49"/>
        <v>0</v>
      </c>
      <c r="Q831">
        <f>IF(VLOOKUP($B831,'20230120'!$A$3:$G$838,6,FALSE)="","",VLOOKUP($B831,'20230120'!$A$3:$G$838,6,FALSE))</f>
        <v>17.100000000000001</v>
      </c>
      <c r="R831">
        <f>IF(VLOOKUP($B831,'20230120'!$A$3:$G$838,7,FALSE)="","",VLOOKUP($B831,'20230120'!$A$3:$G$838,7,FALSE))</f>
        <v>15.1</v>
      </c>
    </row>
    <row r="832" spans="1:18">
      <c r="A832" s="10">
        <v>826</v>
      </c>
      <c r="B832" s="11">
        <v>832</v>
      </c>
      <c r="C832" t="s">
        <v>1486</v>
      </c>
      <c r="D832" s="12" t="s">
        <v>1487</v>
      </c>
      <c r="E832" s="12" t="s">
        <v>2388</v>
      </c>
      <c r="F832" s="11">
        <v>8</v>
      </c>
      <c r="G832" t="str">
        <f t="shared" si="50"/>
        <v>沖縄県　</v>
      </c>
      <c r="H832" s="1">
        <f>VLOOKUP(M832,評価協作成!$D$3:$F$838,2,FALSE)</f>
        <v>15.2</v>
      </c>
      <c r="I832" s="1">
        <f>VLOOKUP(M832,評価協作成!$D$3:$F$838,3,FALSE)</f>
        <v>13.1</v>
      </c>
      <c r="M832" s="1" t="str">
        <f t="shared" si="51"/>
        <v>沖縄県　糸数</v>
      </c>
      <c r="O832" s="1">
        <f t="shared" si="48"/>
        <v>0</v>
      </c>
      <c r="P832" s="1">
        <f t="shared" si="49"/>
        <v>0</v>
      </c>
      <c r="Q832">
        <f>IF(VLOOKUP($B832,'20230120'!$A$3:$G$838,6,FALSE)="","",VLOOKUP($B832,'20230120'!$A$3:$G$838,6,FALSE))</f>
        <v>15.2</v>
      </c>
      <c r="R832">
        <f>IF(VLOOKUP($B832,'20230120'!$A$3:$G$838,7,FALSE)="","",VLOOKUP($B832,'20230120'!$A$3:$G$838,7,FALSE))</f>
        <v>13.1</v>
      </c>
    </row>
    <row r="833" spans="1:18">
      <c r="A833" s="10">
        <v>827</v>
      </c>
      <c r="B833" s="11">
        <v>833</v>
      </c>
      <c r="C833" t="s">
        <v>1488</v>
      </c>
      <c r="D833" s="12" t="s">
        <v>1489</v>
      </c>
      <c r="E833" s="12" t="s">
        <v>2389</v>
      </c>
      <c r="F833" s="11">
        <v>8</v>
      </c>
      <c r="G833" t="str">
        <f t="shared" si="50"/>
        <v>沖縄県　</v>
      </c>
      <c r="H833" s="1">
        <f>VLOOKUP(M833,評価協作成!$D$3:$F$838,2,FALSE)</f>
        <v>17.7</v>
      </c>
      <c r="I833" s="1">
        <f>VLOOKUP(M833,評価協作成!$D$3:$F$838,3,FALSE)</f>
        <v>14.7</v>
      </c>
      <c r="M833" s="1" t="str">
        <f t="shared" si="51"/>
        <v>沖縄県　南大東</v>
      </c>
      <c r="O833" s="1">
        <f t="shared" si="48"/>
        <v>0</v>
      </c>
      <c r="P833" s="1">
        <f t="shared" si="49"/>
        <v>0</v>
      </c>
      <c r="Q833">
        <f>IF(VLOOKUP($B833,'20230120'!$A$3:$G$838,6,FALSE)="","",VLOOKUP($B833,'20230120'!$A$3:$G$838,6,FALSE))</f>
        <v>17.7</v>
      </c>
      <c r="R833">
        <f>IF(VLOOKUP($B833,'20230120'!$A$3:$G$838,7,FALSE)="","",VLOOKUP($B833,'20230120'!$A$3:$G$838,7,FALSE))</f>
        <v>14.7</v>
      </c>
    </row>
    <row r="834" spans="1:18">
      <c r="A834" s="10">
        <v>828</v>
      </c>
      <c r="B834" s="11">
        <v>834</v>
      </c>
      <c r="C834" t="s">
        <v>1490</v>
      </c>
      <c r="D834" s="12" t="s">
        <v>1491</v>
      </c>
      <c r="E834" s="12" t="s">
        <v>2390</v>
      </c>
      <c r="F834" s="11">
        <v>8</v>
      </c>
      <c r="G834" t="str">
        <f t="shared" si="50"/>
        <v>沖縄県　</v>
      </c>
      <c r="H834" s="1">
        <f>VLOOKUP(M834,評価協作成!$D$3:$F$838,2,FALSE)</f>
        <v>17.399999999999999</v>
      </c>
      <c r="I834" s="1">
        <f>VLOOKUP(M834,評価協作成!$D$3:$F$838,3,FALSE)</f>
        <v>14.7</v>
      </c>
      <c r="M834" s="1" t="str">
        <f t="shared" si="51"/>
        <v>沖縄県　伊良部</v>
      </c>
      <c r="O834" s="1">
        <f t="shared" si="48"/>
        <v>0</v>
      </c>
      <c r="P834" s="1">
        <f t="shared" si="49"/>
        <v>0</v>
      </c>
      <c r="Q834">
        <f>IF(VLOOKUP($B834,'20230120'!$A$3:$G$838,6,FALSE)="","",VLOOKUP($B834,'20230120'!$A$3:$G$838,6,FALSE))</f>
        <v>17.399999999999999</v>
      </c>
      <c r="R834">
        <f>IF(VLOOKUP($B834,'20230120'!$A$3:$G$838,7,FALSE)="","",VLOOKUP($B834,'20230120'!$A$3:$G$838,7,FALSE))</f>
        <v>14.7</v>
      </c>
    </row>
    <row r="835" spans="1:18">
      <c r="A835" s="10">
        <v>829</v>
      </c>
      <c r="B835" s="11">
        <v>835</v>
      </c>
      <c r="C835" t="s">
        <v>1492</v>
      </c>
      <c r="D835" s="12" t="s">
        <v>1493</v>
      </c>
      <c r="E835" s="12" t="s">
        <v>2390</v>
      </c>
      <c r="F835" s="11">
        <v>8</v>
      </c>
      <c r="G835" t="str">
        <f t="shared" si="50"/>
        <v>沖縄県　</v>
      </c>
      <c r="H835" s="1">
        <f>VLOOKUP(M835,評価協作成!$D$3:$F$838,2,FALSE)</f>
        <v>18.100000000000001</v>
      </c>
      <c r="I835" s="1">
        <f>VLOOKUP(M835,評価協作成!$D$3:$F$838,3,FALSE)</f>
        <v>16.399999999999999</v>
      </c>
      <c r="M835" s="1" t="str">
        <f t="shared" si="51"/>
        <v>沖縄県　宮古島</v>
      </c>
      <c r="O835" s="1">
        <f t="shared" si="48"/>
        <v>0</v>
      </c>
      <c r="P835" s="1">
        <f t="shared" si="49"/>
        <v>0</v>
      </c>
      <c r="Q835">
        <f>IF(VLOOKUP($B835,'20230120'!$A$3:$G$838,6,FALSE)="","",VLOOKUP($B835,'20230120'!$A$3:$G$838,6,FALSE))</f>
        <v>18.100000000000001</v>
      </c>
      <c r="R835">
        <f>IF(VLOOKUP($B835,'20230120'!$A$3:$G$838,7,FALSE)="","",VLOOKUP($B835,'20230120'!$A$3:$G$838,7,FALSE))</f>
        <v>16.399999999999999</v>
      </c>
    </row>
    <row r="836" spans="1:18">
      <c r="A836" s="10">
        <v>830</v>
      </c>
      <c r="B836" s="11">
        <v>836</v>
      </c>
      <c r="C836" t="s">
        <v>1494</v>
      </c>
      <c r="D836" s="12" t="s">
        <v>1495</v>
      </c>
      <c r="E836" s="12" t="s">
        <v>2391</v>
      </c>
      <c r="F836" s="11">
        <v>8</v>
      </c>
      <c r="G836" t="str">
        <f t="shared" si="50"/>
        <v>沖縄県　</v>
      </c>
      <c r="H836" s="1">
        <f>VLOOKUP(M836,評価協作成!$D$3:$F$838,2,FALSE)</f>
        <v>18.100000000000001</v>
      </c>
      <c r="I836" s="1">
        <f>VLOOKUP(M836,評価協作成!$D$3:$F$838,3,FALSE)</f>
        <v>16.5</v>
      </c>
      <c r="M836" s="1" t="str">
        <f t="shared" si="51"/>
        <v>沖縄県　多良間</v>
      </c>
      <c r="O836" s="1">
        <f t="shared" si="48"/>
        <v>0</v>
      </c>
      <c r="P836" s="1">
        <f t="shared" si="49"/>
        <v>0</v>
      </c>
      <c r="Q836">
        <f>IF(VLOOKUP($B836,'20230120'!$A$3:$G$838,6,FALSE)="","",VLOOKUP($B836,'20230120'!$A$3:$G$838,6,FALSE))</f>
        <v>18.100000000000001</v>
      </c>
      <c r="R836">
        <f>IF(VLOOKUP($B836,'20230120'!$A$3:$G$838,7,FALSE)="","",VLOOKUP($B836,'20230120'!$A$3:$G$838,7,FALSE))</f>
        <v>16.5</v>
      </c>
    </row>
    <row r="837" spans="1:18">
      <c r="A837" s="10">
        <v>831</v>
      </c>
      <c r="B837" s="11">
        <v>837</v>
      </c>
      <c r="C837" t="s">
        <v>1496</v>
      </c>
      <c r="D837" s="12" t="s">
        <v>1497</v>
      </c>
      <c r="E837" s="12" t="s">
        <v>2392</v>
      </c>
      <c r="F837" s="11">
        <v>8</v>
      </c>
      <c r="G837" t="str">
        <f t="shared" si="50"/>
        <v>沖縄県　</v>
      </c>
      <c r="H837" s="1">
        <f>VLOOKUP(M837,評価協作成!$D$3:$F$838,2,FALSE)</f>
        <v>17.899999999999999</v>
      </c>
      <c r="I837" s="1">
        <f>VLOOKUP(M837,評価協作成!$D$3:$F$838,3,FALSE)</f>
        <v>16</v>
      </c>
      <c r="M837" s="1" t="str">
        <f t="shared" si="51"/>
        <v>沖縄県　伊原間</v>
      </c>
      <c r="O837" s="1">
        <f t="shared" si="48"/>
        <v>0</v>
      </c>
      <c r="P837" s="1">
        <f t="shared" si="49"/>
        <v>0</v>
      </c>
      <c r="Q837">
        <f>IF(VLOOKUP($B837,'20230120'!$A$3:$G$838,6,FALSE)="","",VLOOKUP($B837,'20230120'!$A$3:$G$838,6,FALSE))</f>
        <v>17.899999999999999</v>
      </c>
      <c r="R837">
        <f>IF(VLOOKUP($B837,'20230120'!$A$3:$G$838,7,FALSE)="","",VLOOKUP($B837,'20230120'!$A$3:$G$838,7,FALSE))</f>
        <v>16</v>
      </c>
    </row>
    <row r="838" spans="1:18">
      <c r="A838" s="10">
        <v>832</v>
      </c>
      <c r="B838" s="11">
        <v>838</v>
      </c>
      <c r="C838" t="s">
        <v>1498</v>
      </c>
      <c r="D838" s="12" t="s">
        <v>1499</v>
      </c>
      <c r="E838" s="12" t="s">
        <v>2393</v>
      </c>
      <c r="F838" s="11">
        <v>8</v>
      </c>
      <c r="G838" t="str">
        <f t="shared" si="50"/>
        <v>沖縄県　</v>
      </c>
      <c r="H838" s="1">
        <f>VLOOKUP(M838,評価協作成!$D$3:$F$838,2,FALSE)</f>
        <v>18.8</v>
      </c>
      <c r="I838" s="1">
        <f>VLOOKUP(M838,評価協作成!$D$3:$F$838,3,FALSE)</f>
        <v>17</v>
      </c>
      <c r="M838" s="1" t="str">
        <f t="shared" si="51"/>
        <v>沖縄県　与那国島</v>
      </c>
      <c r="O838" s="1">
        <f t="shared" si="48"/>
        <v>0</v>
      </c>
      <c r="P838" s="1">
        <f t="shared" si="49"/>
        <v>0</v>
      </c>
      <c r="Q838">
        <f>IF(VLOOKUP($B838,'20230120'!$A$3:$G$838,6,FALSE)="","",VLOOKUP($B838,'20230120'!$A$3:$G$838,6,FALSE))</f>
        <v>18.8</v>
      </c>
      <c r="R838">
        <f>IF(VLOOKUP($B838,'20230120'!$A$3:$G$838,7,FALSE)="","",VLOOKUP($B838,'20230120'!$A$3:$G$838,7,FALSE))</f>
        <v>17</v>
      </c>
    </row>
    <row r="839" spans="1:18">
      <c r="A839" s="10">
        <v>833</v>
      </c>
      <c r="B839" s="11">
        <v>839</v>
      </c>
      <c r="C839" t="s">
        <v>1500</v>
      </c>
      <c r="D839" s="12" t="s">
        <v>1501</v>
      </c>
      <c r="E839" s="12" t="s">
        <v>2394</v>
      </c>
      <c r="F839" s="11">
        <v>8</v>
      </c>
      <c r="G839" t="str">
        <f t="shared" si="50"/>
        <v>沖縄県　</v>
      </c>
      <c r="H839" s="1">
        <f>VLOOKUP(M839,評価協作成!$D$3:$F$838,2,FALSE)</f>
        <v>18.600000000000001</v>
      </c>
      <c r="I839" s="1">
        <f>VLOOKUP(M839,評価協作成!$D$3:$F$838,3,FALSE)</f>
        <v>16.5</v>
      </c>
      <c r="M839" s="1" t="str">
        <f t="shared" si="51"/>
        <v>沖縄県　西表島</v>
      </c>
      <c r="O839" s="1">
        <f t="shared" si="48"/>
        <v>0</v>
      </c>
      <c r="P839" s="1">
        <f t="shared" si="49"/>
        <v>0</v>
      </c>
      <c r="Q839">
        <f>IF(VLOOKUP($B839,'20230120'!$A$3:$G$838,6,FALSE)="","",VLOOKUP($B839,'20230120'!$A$3:$G$838,6,FALSE))</f>
        <v>18.600000000000001</v>
      </c>
      <c r="R839">
        <f>IF(VLOOKUP($B839,'20230120'!$A$3:$G$838,7,FALSE)="","",VLOOKUP($B839,'20230120'!$A$3:$G$838,7,FALSE))</f>
        <v>16.5</v>
      </c>
    </row>
    <row r="840" spans="1:18">
      <c r="A840" s="10">
        <v>834</v>
      </c>
      <c r="B840" s="11">
        <v>840</v>
      </c>
      <c r="C840" t="s">
        <v>1502</v>
      </c>
      <c r="D840" s="12" t="s">
        <v>1503</v>
      </c>
      <c r="E840" s="12" t="s">
        <v>2392</v>
      </c>
      <c r="F840" s="11">
        <v>8</v>
      </c>
      <c r="G840" t="str">
        <f t="shared" ref="G840:G841" si="52">LEFT(E840,4)</f>
        <v>沖縄県　</v>
      </c>
      <c r="H840" s="1">
        <f>VLOOKUP(M840,評価協作成!$D$3:$F$838,2,FALSE)</f>
        <v>19</v>
      </c>
      <c r="I840" s="1">
        <f>VLOOKUP(M840,評価協作成!$D$3:$F$838,3,FALSE)</f>
        <v>16.899999999999999</v>
      </c>
      <c r="M840" s="1" t="str">
        <f t="shared" ref="M840:M842" si="53">G840&amp;C840</f>
        <v>沖縄県　石垣島</v>
      </c>
      <c r="O840" s="1">
        <f t="shared" si="48"/>
        <v>0</v>
      </c>
      <c r="P840" s="1">
        <f t="shared" si="49"/>
        <v>0</v>
      </c>
      <c r="Q840">
        <f>IF(VLOOKUP($B840,'20230120'!$A$3:$G$838,6,FALSE)="","",VLOOKUP($B840,'20230120'!$A$3:$G$838,6,FALSE))</f>
        <v>19</v>
      </c>
      <c r="R840">
        <f>IF(VLOOKUP($B840,'20230120'!$A$3:$G$838,7,FALSE)="","",VLOOKUP($B840,'20230120'!$A$3:$G$838,7,FALSE))</f>
        <v>16.899999999999999</v>
      </c>
    </row>
    <row r="841" spans="1:18">
      <c r="A841" s="10">
        <v>835</v>
      </c>
      <c r="B841" s="11">
        <v>841</v>
      </c>
      <c r="C841" t="s">
        <v>1527</v>
      </c>
      <c r="D841" s="12" t="s">
        <v>1504</v>
      </c>
      <c r="E841" s="12" t="s">
        <v>2394</v>
      </c>
      <c r="F841" s="11">
        <v>8</v>
      </c>
      <c r="G841" t="str">
        <f t="shared" si="52"/>
        <v>沖縄県　</v>
      </c>
      <c r="H841" s="1">
        <f>VLOOKUP(M841,評価協作成!$D$3:$F$838,2,FALSE)</f>
        <v>18.2</v>
      </c>
      <c r="I841" s="1">
        <f>VLOOKUP(M841,評価協作成!$D$3:$F$838,3,FALSE)</f>
        <v>16.100000000000001</v>
      </c>
      <c r="M841" s="1" t="str">
        <f t="shared" si="53"/>
        <v>沖縄県　大原</v>
      </c>
      <c r="O841" s="1">
        <f t="shared" si="48"/>
        <v>0</v>
      </c>
      <c r="P841" s="1">
        <f t="shared" si="49"/>
        <v>0</v>
      </c>
      <c r="Q841">
        <f>H841</f>
        <v>18.2</v>
      </c>
      <c r="R841">
        <f>I841</f>
        <v>16.100000000000001</v>
      </c>
    </row>
    <row r="842" spans="1:18">
      <c r="A842" s="10">
        <v>836</v>
      </c>
      <c r="B842" s="11">
        <v>842</v>
      </c>
      <c r="C842" t="s">
        <v>1505</v>
      </c>
      <c r="D842" s="12" t="s">
        <v>1506</v>
      </c>
      <c r="E842" s="12" t="s">
        <v>2394</v>
      </c>
      <c r="F842" s="11">
        <v>8</v>
      </c>
      <c r="G842" t="str">
        <f>LEFT(E842,4)</f>
        <v>沖縄県　</v>
      </c>
      <c r="H842" s="1">
        <f>VLOOKUP(M842,評価協作成!$D$3:$F$838,2,FALSE)</f>
        <v>19</v>
      </c>
      <c r="I842" s="1">
        <f>VLOOKUP(M842,評価協作成!$D$3:$F$838,3,FALSE)</f>
        <v>17.2</v>
      </c>
      <c r="M842" s="1" t="str">
        <f t="shared" si="53"/>
        <v>沖縄県　波照間</v>
      </c>
      <c r="O842" s="1">
        <f t="shared" si="48"/>
        <v>0.10000000000000142</v>
      </c>
      <c r="P842" s="1">
        <f t="shared" si="49"/>
        <v>0</v>
      </c>
      <c r="Q842">
        <f>IF(VLOOKUP($B842,'20230120'!$A$3:$G$838,6,FALSE)="","",VLOOKUP($B842,'20230120'!$A$3:$G$838,6,FALSE))</f>
        <v>19.100000000000001</v>
      </c>
      <c r="R842">
        <f>IF(VLOOKUP($B842,'20230120'!$A$3:$G$838,7,FALSE)="","",VLOOKUP($B842,'20230120'!$A$3:$G$838,7,FALSE))</f>
        <v>17.2</v>
      </c>
    </row>
    <row r="843" spans="1:18">
      <c r="C843" s="3"/>
    </row>
  </sheetData>
  <sheetProtection sheet="1" formatCells="0" selectLockedCells="1" autoFilter="0"/>
  <autoFilter ref="A6:V6" xr:uid="{B8AACF52-9676-4995-95DE-563389451574}"/>
  <phoneticPr fontId="1"/>
  <printOptions horizontalCentered="1"/>
  <pageMargins left="0.55118110236220474" right="0.35433070866141736" top="0.74803149606299213" bottom="0.35433070866141736" header="0.31496062992125984" footer="0.31496062992125984"/>
  <pageSetup paperSize="9" scale="72" fitToHeight="0" orientation="portrait" r:id="rId1"/>
  <headerFooter>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8E32B-63B1-44CC-B781-54379D2E242B}">
  <dimension ref="A1:N839"/>
  <sheetViews>
    <sheetView view="pageBreakPreview" zoomScale="80" zoomScaleNormal="60" zoomScaleSheetLayoutView="80" workbookViewId="0">
      <pane ySplit="2" topLeftCell="A3" activePane="bottomLeft" state="frozen"/>
      <selection pane="bottomLeft" activeCell="F3" sqref="F3"/>
    </sheetView>
  </sheetViews>
  <sheetFormatPr defaultRowHeight="18.75"/>
  <cols>
    <col min="1" max="1" width="6.625" bestFit="1" customWidth="1"/>
    <col min="2" max="2" width="11.75" bestFit="1" customWidth="1"/>
    <col min="3" max="3" width="9.5" customWidth="1"/>
    <col min="4" max="4" width="33.875" bestFit="1" customWidth="1"/>
    <col min="5" max="5" width="9.5" customWidth="1"/>
    <col min="6" max="7" width="11" bestFit="1" customWidth="1"/>
  </cols>
  <sheetData>
    <row r="1" spans="1:7" ht="24">
      <c r="A1" s="25"/>
      <c r="E1" s="24"/>
      <c r="F1" s="23" t="s">
        <v>2416</v>
      </c>
      <c r="G1" s="23" t="s">
        <v>2415</v>
      </c>
    </row>
    <row r="2" spans="1:7" ht="38.25" customHeight="1">
      <c r="A2" s="21" t="s">
        <v>2414</v>
      </c>
      <c r="B2" s="22" t="s">
        <v>1571</v>
      </c>
      <c r="C2" s="11" t="s">
        <v>0</v>
      </c>
      <c r="D2" s="21" t="s">
        <v>2413</v>
      </c>
      <c r="E2" s="21" t="s">
        <v>1</v>
      </c>
      <c r="F2" s="17" t="s">
        <v>2412</v>
      </c>
      <c r="G2" s="17" t="s">
        <v>2411</v>
      </c>
    </row>
    <row r="3" spans="1:7">
      <c r="A3" s="11">
        <v>1</v>
      </c>
      <c r="B3" t="s">
        <v>158</v>
      </c>
      <c r="C3" s="12" t="s">
        <v>159</v>
      </c>
      <c r="D3" s="12" t="s">
        <v>1636</v>
      </c>
      <c r="E3" s="11">
        <v>2</v>
      </c>
      <c r="F3">
        <v>-5</v>
      </c>
      <c r="G3">
        <v>-7.4</v>
      </c>
    </row>
    <row r="4" spans="1:7">
      <c r="A4" s="11">
        <v>3</v>
      </c>
      <c r="B4" t="s">
        <v>192</v>
      </c>
      <c r="C4" s="12" t="s">
        <v>193</v>
      </c>
      <c r="D4" s="12" t="s">
        <v>1636</v>
      </c>
      <c r="E4" s="11">
        <v>2</v>
      </c>
      <c r="F4">
        <v>-4.7</v>
      </c>
      <c r="G4">
        <v>-6.8</v>
      </c>
    </row>
    <row r="5" spans="1:7">
      <c r="A5" s="11">
        <v>4</v>
      </c>
      <c r="B5" t="s">
        <v>52</v>
      </c>
      <c r="C5" s="12" t="s">
        <v>53</v>
      </c>
      <c r="D5" s="12" t="s">
        <v>1637</v>
      </c>
      <c r="E5" s="11">
        <v>1</v>
      </c>
      <c r="F5">
        <v>-6.1</v>
      </c>
      <c r="G5">
        <v>-9.8000000000000007</v>
      </c>
    </row>
    <row r="6" spans="1:7">
      <c r="A6" s="11">
        <v>5</v>
      </c>
      <c r="B6" t="s">
        <v>104</v>
      </c>
      <c r="C6" s="12" t="s">
        <v>105</v>
      </c>
      <c r="D6" s="12" t="s">
        <v>1636</v>
      </c>
      <c r="E6" s="11">
        <v>2</v>
      </c>
      <c r="F6">
        <v>-7.1</v>
      </c>
      <c r="G6">
        <v>-12.4</v>
      </c>
    </row>
    <row r="7" spans="1:7">
      <c r="A7" s="11">
        <v>6</v>
      </c>
      <c r="B7" t="s">
        <v>184</v>
      </c>
      <c r="C7" s="12" t="s">
        <v>185</v>
      </c>
      <c r="D7" s="12" t="s">
        <v>1638</v>
      </c>
      <c r="E7" s="11">
        <v>2</v>
      </c>
      <c r="F7">
        <v>-4.3</v>
      </c>
      <c r="G7">
        <v>-6.3</v>
      </c>
    </row>
    <row r="8" spans="1:7">
      <c r="A8" s="11">
        <v>7</v>
      </c>
      <c r="B8" t="s">
        <v>124</v>
      </c>
      <c r="C8" s="12" t="s">
        <v>125</v>
      </c>
      <c r="D8" s="12" t="s">
        <v>1639</v>
      </c>
      <c r="E8" s="11">
        <v>2</v>
      </c>
      <c r="F8">
        <v>-6</v>
      </c>
      <c r="G8">
        <v>-9</v>
      </c>
    </row>
    <row r="9" spans="1:7" s="20" customFormat="1">
      <c r="A9" s="11">
        <v>8</v>
      </c>
      <c r="B9" t="s">
        <v>54</v>
      </c>
      <c r="C9" s="12" t="s">
        <v>55</v>
      </c>
      <c r="D9" s="12" t="s">
        <v>1640</v>
      </c>
      <c r="E9" s="11">
        <v>1</v>
      </c>
      <c r="F9">
        <v>-6.2</v>
      </c>
      <c r="G9">
        <v>-10</v>
      </c>
    </row>
    <row r="10" spans="1:7">
      <c r="A10" s="11">
        <v>9</v>
      </c>
      <c r="B10" t="s">
        <v>8</v>
      </c>
      <c r="C10" s="12" t="s">
        <v>9</v>
      </c>
      <c r="D10" s="12" t="s">
        <v>1641</v>
      </c>
      <c r="E10" s="11">
        <v>1</v>
      </c>
      <c r="F10">
        <v>-8.6999999999999993</v>
      </c>
      <c r="G10">
        <v>-15.8</v>
      </c>
    </row>
    <row r="11" spans="1:7">
      <c r="A11" s="11">
        <v>10</v>
      </c>
      <c r="B11" t="s">
        <v>136</v>
      </c>
      <c r="C11" s="12" t="s">
        <v>137</v>
      </c>
      <c r="D11" s="12" t="s">
        <v>1642</v>
      </c>
      <c r="E11" s="11">
        <v>2</v>
      </c>
      <c r="F11">
        <v>-6</v>
      </c>
      <c r="G11">
        <v>-9.1999999999999993</v>
      </c>
    </row>
    <row r="12" spans="1:7">
      <c r="A12" s="11">
        <v>11</v>
      </c>
      <c r="B12" t="s">
        <v>20</v>
      </c>
      <c r="C12" s="12" t="s">
        <v>21</v>
      </c>
      <c r="D12" s="12" t="s">
        <v>1643</v>
      </c>
      <c r="E12" s="11">
        <v>1</v>
      </c>
      <c r="F12">
        <v>-8.3000000000000007</v>
      </c>
      <c r="G12">
        <v>-15.2</v>
      </c>
    </row>
    <row r="13" spans="1:7" s="20" customFormat="1">
      <c r="A13" s="11">
        <v>12</v>
      </c>
      <c r="B13" t="s">
        <v>32</v>
      </c>
      <c r="C13" s="12" t="s">
        <v>33</v>
      </c>
      <c r="D13" s="12" t="s">
        <v>1644</v>
      </c>
      <c r="E13" s="11">
        <v>1</v>
      </c>
      <c r="F13">
        <v>-7.8</v>
      </c>
      <c r="G13">
        <v>-13.7</v>
      </c>
    </row>
    <row r="14" spans="1:7">
      <c r="A14" s="11">
        <v>13</v>
      </c>
      <c r="B14" t="s">
        <v>14</v>
      </c>
      <c r="C14" s="12" t="s">
        <v>15</v>
      </c>
      <c r="D14" s="12" t="s">
        <v>1645</v>
      </c>
      <c r="E14" s="11">
        <v>1</v>
      </c>
      <c r="F14">
        <v>-8.6999999999999993</v>
      </c>
      <c r="G14">
        <v>-14.7</v>
      </c>
    </row>
    <row r="15" spans="1:7" s="20" customFormat="1">
      <c r="A15" s="11">
        <v>14</v>
      </c>
      <c r="B15" t="s">
        <v>24</v>
      </c>
      <c r="C15" s="12" t="s">
        <v>25</v>
      </c>
      <c r="D15" s="12" t="s">
        <v>1646</v>
      </c>
      <c r="E15" s="11">
        <v>1</v>
      </c>
      <c r="F15">
        <v>-8.1999999999999993</v>
      </c>
      <c r="G15">
        <v>-14.1</v>
      </c>
    </row>
    <row r="16" spans="1:7">
      <c r="A16" s="11">
        <v>15</v>
      </c>
      <c r="B16" t="s">
        <v>12</v>
      </c>
      <c r="C16" s="12" t="s">
        <v>13</v>
      </c>
      <c r="D16" s="12" t="s">
        <v>1647</v>
      </c>
      <c r="E16" s="11">
        <v>1</v>
      </c>
      <c r="F16">
        <v>-8.6</v>
      </c>
      <c r="G16">
        <v>-14.2</v>
      </c>
    </row>
    <row r="17" spans="1:7">
      <c r="A17" s="11">
        <v>16</v>
      </c>
      <c r="B17" t="s">
        <v>28</v>
      </c>
      <c r="C17" s="12" t="s">
        <v>29</v>
      </c>
      <c r="D17" s="12" t="s">
        <v>1648</v>
      </c>
      <c r="E17" s="11">
        <v>1</v>
      </c>
      <c r="F17">
        <v>-8.4</v>
      </c>
      <c r="G17">
        <v>-15</v>
      </c>
    </row>
    <row r="18" spans="1:7" s="20" customFormat="1">
      <c r="A18" s="11">
        <v>17</v>
      </c>
      <c r="B18" t="s">
        <v>34</v>
      </c>
      <c r="C18" s="12" t="s">
        <v>35</v>
      </c>
      <c r="D18" s="12" t="s">
        <v>1649</v>
      </c>
      <c r="E18" s="11">
        <v>1</v>
      </c>
      <c r="F18">
        <v>-9.4</v>
      </c>
      <c r="G18">
        <v>-15.2</v>
      </c>
    </row>
    <row r="19" spans="1:7" s="20" customFormat="1">
      <c r="A19" s="11">
        <v>18</v>
      </c>
      <c r="B19" t="s">
        <v>102</v>
      </c>
      <c r="C19" s="12" t="s">
        <v>103</v>
      </c>
      <c r="D19" s="13" t="s">
        <v>1650</v>
      </c>
      <c r="E19" s="11">
        <v>1</v>
      </c>
      <c r="F19">
        <v>-8.4</v>
      </c>
      <c r="G19">
        <v>-13.7</v>
      </c>
    </row>
    <row r="20" spans="1:7">
      <c r="A20" s="11">
        <v>19</v>
      </c>
      <c r="B20" t="s">
        <v>110</v>
      </c>
      <c r="C20" s="12" t="s">
        <v>111</v>
      </c>
      <c r="D20" s="12" t="s">
        <v>1651</v>
      </c>
      <c r="E20" s="11">
        <v>2</v>
      </c>
      <c r="F20">
        <v>-8.3000000000000007</v>
      </c>
      <c r="G20">
        <v>-13.3</v>
      </c>
    </row>
    <row r="21" spans="1:7" s="19" customFormat="1">
      <c r="A21" s="11">
        <v>20</v>
      </c>
      <c r="B21" t="s">
        <v>86</v>
      </c>
      <c r="C21" s="12" t="s">
        <v>87</v>
      </c>
      <c r="D21" s="12" t="s">
        <v>1652</v>
      </c>
      <c r="E21" s="11">
        <v>2</v>
      </c>
      <c r="F21">
        <v>-9.6</v>
      </c>
      <c r="G21">
        <v>-16.7</v>
      </c>
    </row>
    <row r="22" spans="1:7">
      <c r="A22" s="11">
        <v>21</v>
      </c>
      <c r="B22" t="s">
        <v>114</v>
      </c>
      <c r="C22" s="12" t="s">
        <v>115</v>
      </c>
      <c r="D22" s="12" t="s">
        <v>1653</v>
      </c>
      <c r="E22" s="11">
        <v>2</v>
      </c>
      <c r="F22">
        <v>-8.3000000000000007</v>
      </c>
      <c r="G22">
        <v>-13.6</v>
      </c>
    </row>
    <row r="23" spans="1:7">
      <c r="A23" s="11">
        <v>22</v>
      </c>
      <c r="B23" t="s">
        <v>16</v>
      </c>
      <c r="C23" s="12" t="s">
        <v>17</v>
      </c>
      <c r="D23" s="12" t="s">
        <v>1654</v>
      </c>
      <c r="E23" s="11">
        <v>1</v>
      </c>
      <c r="F23">
        <v>-8.6</v>
      </c>
      <c r="G23">
        <v>-14</v>
      </c>
    </row>
    <row r="24" spans="1:7">
      <c r="A24" s="11">
        <v>23</v>
      </c>
      <c r="B24" t="s">
        <v>172</v>
      </c>
      <c r="C24" s="12" t="s">
        <v>173</v>
      </c>
      <c r="D24" s="12" t="s">
        <v>1652</v>
      </c>
      <c r="E24" s="11">
        <v>2</v>
      </c>
      <c r="F24">
        <v>-7.3</v>
      </c>
      <c r="G24">
        <v>-11.7</v>
      </c>
    </row>
    <row r="25" spans="1:7">
      <c r="A25" s="11">
        <v>24</v>
      </c>
      <c r="B25" t="s">
        <v>108</v>
      </c>
      <c r="C25" s="12" t="s">
        <v>109</v>
      </c>
      <c r="D25" s="12" t="s">
        <v>1655</v>
      </c>
      <c r="E25" s="11">
        <v>2</v>
      </c>
      <c r="F25">
        <v>-8.5</v>
      </c>
      <c r="G25">
        <v>-13.6</v>
      </c>
    </row>
    <row r="26" spans="1:7" s="19" customFormat="1">
      <c r="A26" s="11">
        <v>25</v>
      </c>
      <c r="B26" t="s">
        <v>1528</v>
      </c>
      <c r="C26" s="12" t="s">
        <v>1569</v>
      </c>
      <c r="D26" s="12" t="s">
        <v>1656</v>
      </c>
      <c r="E26" s="11">
        <v>2</v>
      </c>
      <c r="F26">
        <v>-8.4</v>
      </c>
      <c r="G26">
        <v>-13.6</v>
      </c>
    </row>
    <row r="27" spans="1:7">
      <c r="A27" s="11">
        <v>26</v>
      </c>
      <c r="B27" t="s">
        <v>22</v>
      </c>
      <c r="C27" s="12" t="s">
        <v>23</v>
      </c>
      <c r="D27" s="12" t="s">
        <v>1657</v>
      </c>
      <c r="E27" s="11">
        <v>1</v>
      </c>
      <c r="F27">
        <v>-8.6999999999999993</v>
      </c>
      <c r="G27">
        <v>-14.4</v>
      </c>
    </row>
    <row r="28" spans="1:7">
      <c r="A28" s="11">
        <v>27</v>
      </c>
      <c r="B28" t="s">
        <v>120</v>
      </c>
      <c r="C28" s="12" t="s">
        <v>121</v>
      </c>
      <c r="D28" s="12" t="s">
        <v>1658</v>
      </c>
      <c r="E28" s="11">
        <v>2</v>
      </c>
      <c r="F28">
        <v>-7.8</v>
      </c>
      <c r="G28">
        <v>-12.8</v>
      </c>
    </row>
    <row r="29" spans="1:7">
      <c r="A29" s="11">
        <v>28</v>
      </c>
      <c r="B29" t="s">
        <v>112</v>
      </c>
      <c r="C29" s="12" t="s">
        <v>113</v>
      </c>
      <c r="D29" s="12" t="s">
        <v>1659</v>
      </c>
      <c r="E29" s="11">
        <v>2</v>
      </c>
      <c r="F29">
        <v>-8.3000000000000007</v>
      </c>
      <c r="G29">
        <v>-14.4</v>
      </c>
    </row>
    <row r="30" spans="1:7" s="19" customFormat="1">
      <c r="A30" s="11">
        <v>29</v>
      </c>
      <c r="B30" t="s">
        <v>94</v>
      </c>
      <c r="C30" s="12" t="s">
        <v>95</v>
      </c>
      <c r="D30" s="12" t="s">
        <v>1659</v>
      </c>
      <c r="E30" s="11">
        <v>2</v>
      </c>
      <c r="F30">
        <v>-8.3000000000000007</v>
      </c>
      <c r="G30">
        <v>-14</v>
      </c>
    </row>
    <row r="31" spans="1:7">
      <c r="A31" s="11">
        <v>30</v>
      </c>
      <c r="B31" t="s">
        <v>36</v>
      </c>
      <c r="C31" s="12" t="s">
        <v>37</v>
      </c>
      <c r="D31" s="12" t="s">
        <v>1660</v>
      </c>
      <c r="E31" s="11">
        <v>1</v>
      </c>
      <c r="F31">
        <v>-8.1999999999999993</v>
      </c>
      <c r="G31">
        <v>-14.3</v>
      </c>
    </row>
    <row r="32" spans="1:7">
      <c r="A32" s="11">
        <v>31</v>
      </c>
      <c r="B32" t="s">
        <v>6</v>
      </c>
      <c r="C32" s="12" t="s">
        <v>7</v>
      </c>
      <c r="D32" s="12" t="s">
        <v>1661</v>
      </c>
      <c r="E32" s="11">
        <v>1</v>
      </c>
      <c r="F32">
        <v>-10</v>
      </c>
      <c r="G32">
        <v>-18.899999999999999</v>
      </c>
    </row>
    <row r="33" spans="1:7">
      <c r="A33" s="11">
        <v>32</v>
      </c>
      <c r="B33" t="s">
        <v>150</v>
      </c>
      <c r="C33" s="12" t="s">
        <v>151</v>
      </c>
      <c r="D33" s="12" t="s">
        <v>1662</v>
      </c>
      <c r="E33" s="11">
        <v>2</v>
      </c>
      <c r="F33">
        <v>-5.6</v>
      </c>
      <c r="G33">
        <v>-9.9</v>
      </c>
    </row>
    <row r="34" spans="1:7">
      <c r="A34" s="11">
        <v>33</v>
      </c>
      <c r="B34" t="s">
        <v>138</v>
      </c>
      <c r="C34" s="12" t="s">
        <v>139</v>
      </c>
      <c r="D34" s="12" t="s">
        <v>1663</v>
      </c>
      <c r="E34" s="11">
        <v>2</v>
      </c>
      <c r="F34">
        <v>-6</v>
      </c>
      <c r="G34">
        <v>-11.1</v>
      </c>
    </row>
    <row r="35" spans="1:7">
      <c r="A35" s="11">
        <v>34</v>
      </c>
      <c r="B35" t="s">
        <v>194</v>
      </c>
      <c r="C35" s="12" t="s">
        <v>195</v>
      </c>
      <c r="D35" s="12" t="s">
        <v>1664</v>
      </c>
      <c r="E35" s="11">
        <v>2</v>
      </c>
      <c r="F35">
        <v>-4.8</v>
      </c>
      <c r="G35">
        <v>-9.1</v>
      </c>
    </row>
    <row r="36" spans="1:7">
      <c r="A36" s="11">
        <v>35</v>
      </c>
      <c r="B36" t="s">
        <v>235</v>
      </c>
      <c r="C36" s="12" t="s">
        <v>236</v>
      </c>
      <c r="D36" s="12" t="s">
        <v>1665</v>
      </c>
      <c r="E36" s="11">
        <v>2</v>
      </c>
      <c r="F36">
        <v>-3.4</v>
      </c>
      <c r="G36">
        <v>-5.0999999999999996</v>
      </c>
    </row>
    <row r="37" spans="1:7">
      <c r="A37" s="11">
        <v>36</v>
      </c>
      <c r="B37" t="s">
        <v>215</v>
      </c>
      <c r="C37" s="12" t="s">
        <v>216</v>
      </c>
      <c r="D37" s="12" t="s">
        <v>1665</v>
      </c>
      <c r="E37" s="11">
        <v>2</v>
      </c>
      <c r="F37">
        <v>-4.5999999999999996</v>
      </c>
      <c r="G37">
        <v>-9.1</v>
      </c>
    </row>
    <row r="38" spans="1:7">
      <c r="A38" s="11">
        <v>37</v>
      </c>
      <c r="B38" t="s">
        <v>116</v>
      </c>
      <c r="C38" s="12" t="s">
        <v>117</v>
      </c>
      <c r="D38" s="12" t="s">
        <v>1666</v>
      </c>
      <c r="E38" s="11">
        <v>2</v>
      </c>
      <c r="F38">
        <v>-7.4</v>
      </c>
      <c r="G38">
        <v>-13.3</v>
      </c>
    </row>
    <row r="39" spans="1:7">
      <c r="A39" s="11">
        <v>38</v>
      </c>
      <c r="B39" t="s">
        <v>229</v>
      </c>
      <c r="C39" s="12" t="s">
        <v>230</v>
      </c>
      <c r="D39" s="12" t="s">
        <v>1667</v>
      </c>
      <c r="E39" s="11">
        <v>2</v>
      </c>
      <c r="F39">
        <v>-4.3</v>
      </c>
      <c r="G39">
        <v>-8</v>
      </c>
    </row>
    <row r="40" spans="1:7">
      <c r="A40" s="11">
        <v>39</v>
      </c>
      <c r="B40" t="s">
        <v>243</v>
      </c>
      <c r="C40" s="12" t="s">
        <v>244</v>
      </c>
      <c r="D40" s="12" t="s">
        <v>1668</v>
      </c>
      <c r="E40" s="11">
        <v>2</v>
      </c>
      <c r="F40">
        <v>-3.7</v>
      </c>
      <c r="G40">
        <v>-7.1</v>
      </c>
    </row>
    <row r="41" spans="1:7">
      <c r="A41" s="11">
        <v>40</v>
      </c>
      <c r="B41" t="s">
        <v>122</v>
      </c>
      <c r="C41" s="12" t="s">
        <v>123</v>
      </c>
      <c r="D41" s="12" t="s">
        <v>1667</v>
      </c>
      <c r="E41" s="11">
        <v>2</v>
      </c>
      <c r="F41">
        <v>-6.6</v>
      </c>
      <c r="G41">
        <v>-12.4</v>
      </c>
    </row>
    <row r="42" spans="1:7">
      <c r="A42" s="11">
        <v>41</v>
      </c>
      <c r="B42" t="s">
        <v>245</v>
      </c>
      <c r="C42" s="12" t="s">
        <v>246</v>
      </c>
      <c r="D42" s="12" t="s">
        <v>1669</v>
      </c>
      <c r="E42" s="11">
        <v>2</v>
      </c>
      <c r="F42">
        <v>-3.4</v>
      </c>
      <c r="G42">
        <v>-7.2</v>
      </c>
    </row>
    <row r="43" spans="1:7">
      <c r="A43" s="11">
        <v>42</v>
      </c>
      <c r="B43" t="s">
        <v>219</v>
      </c>
      <c r="C43" s="12" t="s">
        <v>220</v>
      </c>
      <c r="D43" s="12" t="s">
        <v>1670</v>
      </c>
      <c r="E43" s="11">
        <v>2</v>
      </c>
      <c r="F43">
        <v>-3.9</v>
      </c>
      <c r="G43">
        <v>-7.9</v>
      </c>
    </row>
    <row r="44" spans="1:7">
      <c r="A44" s="11">
        <v>43</v>
      </c>
      <c r="B44" t="s">
        <v>170</v>
      </c>
      <c r="C44" s="12" t="s">
        <v>171</v>
      </c>
      <c r="D44" s="12" t="s">
        <v>1671</v>
      </c>
      <c r="E44" s="11">
        <v>2</v>
      </c>
      <c r="F44">
        <v>-6.3</v>
      </c>
      <c r="G44">
        <v>-11.6</v>
      </c>
    </row>
    <row r="45" spans="1:7">
      <c r="A45" s="11">
        <v>44</v>
      </c>
      <c r="B45" t="s">
        <v>265</v>
      </c>
      <c r="C45" s="12" t="s">
        <v>266</v>
      </c>
      <c r="D45" s="12" t="s">
        <v>1672</v>
      </c>
      <c r="E45" s="11">
        <v>2</v>
      </c>
      <c r="F45">
        <v>-4.0999999999999996</v>
      </c>
      <c r="G45">
        <v>-8.1999999999999993</v>
      </c>
    </row>
    <row r="46" spans="1:7">
      <c r="A46" s="11">
        <v>45</v>
      </c>
      <c r="B46" t="s">
        <v>241</v>
      </c>
      <c r="C46" s="12" t="s">
        <v>242</v>
      </c>
      <c r="D46" s="12" t="s">
        <v>1673</v>
      </c>
      <c r="E46" s="11">
        <v>2</v>
      </c>
      <c r="F46">
        <v>-4.4000000000000004</v>
      </c>
      <c r="G46">
        <v>-8.1</v>
      </c>
    </row>
    <row r="47" spans="1:7" s="20" customFormat="1">
      <c r="A47" s="11">
        <v>46</v>
      </c>
      <c r="B47" t="s">
        <v>296</v>
      </c>
      <c r="C47" s="12" t="s">
        <v>297</v>
      </c>
      <c r="D47" s="12" t="s">
        <v>1674</v>
      </c>
      <c r="E47" s="11">
        <v>2</v>
      </c>
      <c r="F47">
        <v>-2.7</v>
      </c>
      <c r="G47">
        <v>-5.7</v>
      </c>
    </row>
    <row r="48" spans="1:7" s="19" customFormat="1">
      <c r="A48" s="11">
        <v>47</v>
      </c>
      <c r="B48" t="s">
        <v>1529</v>
      </c>
      <c r="C48" s="12" t="s">
        <v>1572</v>
      </c>
      <c r="D48" s="12" t="s">
        <v>1675</v>
      </c>
      <c r="E48" s="11">
        <v>2</v>
      </c>
      <c r="F48"/>
      <c r="G48"/>
    </row>
    <row r="49" spans="1:7">
      <c r="A49" s="11">
        <v>48</v>
      </c>
      <c r="B49" t="s">
        <v>210</v>
      </c>
      <c r="C49" s="12" t="s">
        <v>211</v>
      </c>
      <c r="D49" s="12" t="s">
        <v>1676</v>
      </c>
      <c r="E49" s="11">
        <v>2</v>
      </c>
      <c r="F49">
        <v>-6.6</v>
      </c>
      <c r="G49">
        <v>-12.8</v>
      </c>
    </row>
    <row r="50" spans="1:7">
      <c r="A50" s="11">
        <v>49</v>
      </c>
      <c r="B50" t="s">
        <v>196</v>
      </c>
      <c r="C50" s="12" t="s">
        <v>197</v>
      </c>
      <c r="D50" s="12" t="s">
        <v>1677</v>
      </c>
      <c r="E50" s="11">
        <v>2</v>
      </c>
      <c r="F50">
        <v>-5.2</v>
      </c>
      <c r="G50">
        <v>-8</v>
      </c>
    </row>
    <row r="51" spans="1:7">
      <c r="A51" s="11">
        <v>50</v>
      </c>
      <c r="B51" t="s">
        <v>2</v>
      </c>
      <c r="C51" s="12" t="s">
        <v>3</v>
      </c>
      <c r="D51" s="12" t="s">
        <v>1678</v>
      </c>
      <c r="E51" s="11">
        <v>1</v>
      </c>
      <c r="F51">
        <v>-8.8000000000000007</v>
      </c>
      <c r="G51">
        <v>-14.9</v>
      </c>
    </row>
    <row r="52" spans="1:7">
      <c r="A52" s="11">
        <v>51</v>
      </c>
      <c r="B52" t="s">
        <v>10</v>
      </c>
      <c r="C52" s="12" t="s">
        <v>11</v>
      </c>
      <c r="D52" s="12" t="s">
        <v>1678</v>
      </c>
      <c r="E52" s="11">
        <v>1</v>
      </c>
      <c r="F52">
        <v>-8.8000000000000007</v>
      </c>
      <c r="G52">
        <v>-14.5</v>
      </c>
    </row>
    <row r="53" spans="1:7">
      <c r="A53" s="11">
        <v>52</v>
      </c>
      <c r="B53" t="s">
        <v>106</v>
      </c>
      <c r="C53" s="12" t="s">
        <v>107</v>
      </c>
      <c r="D53" s="12" t="s">
        <v>1679</v>
      </c>
      <c r="E53" s="11">
        <v>2</v>
      </c>
      <c r="F53">
        <v>-7.2</v>
      </c>
      <c r="G53">
        <v>-11.7</v>
      </c>
    </row>
    <row r="54" spans="1:7">
      <c r="A54" s="11">
        <v>53</v>
      </c>
      <c r="B54" t="s">
        <v>126</v>
      </c>
      <c r="C54" s="12" t="s">
        <v>127</v>
      </c>
      <c r="D54" s="12" t="s">
        <v>1680</v>
      </c>
      <c r="E54" s="11">
        <v>2</v>
      </c>
      <c r="F54">
        <v>-8.1999999999999993</v>
      </c>
      <c r="G54">
        <v>-12.4</v>
      </c>
    </row>
    <row r="55" spans="1:7">
      <c r="A55" s="11">
        <v>54</v>
      </c>
      <c r="B55" t="s">
        <v>118</v>
      </c>
      <c r="C55" s="12" t="s">
        <v>119</v>
      </c>
      <c r="D55" s="12" t="s">
        <v>1681</v>
      </c>
      <c r="E55" s="11">
        <v>2</v>
      </c>
      <c r="F55">
        <v>-7.2</v>
      </c>
      <c r="G55">
        <v>-12.5</v>
      </c>
    </row>
    <row r="56" spans="1:7">
      <c r="A56" s="11">
        <v>55</v>
      </c>
      <c r="B56" t="s">
        <v>132</v>
      </c>
      <c r="C56" s="12" t="s">
        <v>133</v>
      </c>
      <c r="D56" s="12" t="s">
        <v>1682</v>
      </c>
      <c r="E56" s="11">
        <v>2</v>
      </c>
      <c r="F56">
        <v>-6.8</v>
      </c>
      <c r="G56">
        <v>-11.5</v>
      </c>
    </row>
    <row r="57" spans="1:7">
      <c r="A57" s="11">
        <v>56</v>
      </c>
      <c r="B57" t="s">
        <v>166</v>
      </c>
      <c r="C57" s="12" t="s">
        <v>167</v>
      </c>
      <c r="D57" s="12" t="s">
        <v>1683</v>
      </c>
      <c r="E57" s="11">
        <v>2</v>
      </c>
      <c r="F57">
        <v>-6</v>
      </c>
      <c r="G57">
        <v>-10.8</v>
      </c>
    </row>
    <row r="58" spans="1:7">
      <c r="A58" s="11">
        <v>57</v>
      </c>
      <c r="B58" t="s">
        <v>164</v>
      </c>
      <c r="C58" s="12" t="s">
        <v>165</v>
      </c>
      <c r="D58" s="12" t="s">
        <v>1684</v>
      </c>
      <c r="E58" s="11">
        <v>2</v>
      </c>
      <c r="F58">
        <v>-6.1</v>
      </c>
      <c r="G58">
        <v>-10.8</v>
      </c>
    </row>
    <row r="59" spans="1:7">
      <c r="A59" s="11">
        <v>58</v>
      </c>
      <c r="B59" t="s">
        <v>156</v>
      </c>
      <c r="C59" s="12" t="s">
        <v>157</v>
      </c>
      <c r="D59" s="12" t="s">
        <v>1685</v>
      </c>
      <c r="E59" s="11">
        <v>2</v>
      </c>
      <c r="F59">
        <v>-6.8</v>
      </c>
      <c r="G59">
        <v>-12.5</v>
      </c>
    </row>
    <row r="60" spans="1:7">
      <c r="A60" s="11">
        <v>59</v>
      </c>
      <c r="B60" t="s">
        <v>231</v>
      </c>
      <c r="C60" s="12" t="s">
        <v>232</v>
      </c>
      <c r="D60" s="12" t="s">
        <v>1686</v>
      </c>
      <c r="E60" s="11">
        <v>2</v>
      </c>
      <c r="F60">
        <v>-5.4</v>
      </c>
      <c r="G60">
        <v>-9</v>
      </c>
    </row>
    <row r="61" spans="1:7">
      <c r="A61" s="11">
        <v>60</v>
      </c>
      <c r="B61" t="s">
        <v>84</v>
      </c>
      <c r="C61" s="12" t="s">
        <v>85</v>
      </c>
      <c r="D61" s="12" t="s">
        <v>1687</v>
      </c>
      <c r="E61" s="11">
        <v>2</v>
      </c>
      <c r="F61">
        <v>-6.2</v>
      </c>
      <c r="G61">
        <v>-11.5</v>
      </c>
    </row>
    <row r="62" spans="1:7" s="20" customFormat="1">
      <c r="A62" s="11">
        <v>61</v>
      </c>
      <c r="B62" t="s">
        <v>56</v>
      </c>
      <c r="C62" s="12" t="s">
        <v>57</v>
      </c>
      <c r="D62" s="12" t="s">
        <v>1688</v>
      </c>
      <c r="E62" s="11">
        <v>1</v>
      </c>
      <c r="F62">
        <v>-6.9</v>
      </c>
      <c r="G62">
        <v>-11.6</v>
      </c>
    </row>
    <row r="63" spans="1:7">
      <c r="A63" s="11">
        <v>62</v>
      </c>
      <c r="B63" t="s">
        <v>174</v>
      </c>
      <c r="C63" s="12" t="s">
        <v>175</v>
      </c>
      <c r="D63" s="12" t="s">
        <v>1689</v>
      </c>
      <c r="E63" s="11">
        <v>2</v>
      </c>
      <c r="F63">
        <v>-4.5</v>
      </c>
      <c r="G63">
        <v>-8.3000000000000007</v>
      </c>
    </row>
    <row r="64" spans="1:7" s="20" customFormat="1">
      <c r="A64" s="11">
        <v>63</v>
      </c>
      <c r="B64" t="s">
        <v>281</v>
      </c>
      <c r="C64" s="12" t="s">
        <v>282</v>
      </c>
      <c r="D64" s="12" t="s">
        <v>1690</v>
      </c>
      <c r="E64" s="11">
        <v>2</v>
      </c>
      <c r="F64">
        <v>-2.2000000000000002</v>
      </c>
      <c r="G64">
        <v>-4.0999999999999996</v>
      </c>
    </row>
    <row r="65" spans="1:7">
      <c r="A65" s="11">
        <v>64</v>
      </c>
      <c r="B65" t="s">
        <v>217</v>
      </c>
      <c r="C65" s="12" t="s">
        <v>218</v>
      </c>
      <c r="D65" s="12" t="s">
        <v>1691</v>
      </c>
      <c r="E65" s="11">
        <v>2</v>
      </c>
      <c r="F65">
        <v>-4.5</v>
      </c>
      <c r="G65">
        <v>-9</v>
      </c>
    </row>
    <row r="66" spans="1:7">
      <c r="A66" s="11">
        <v>65</v>
      </c>
      <c r="B66" t="s">
        <v>269</v>
      </c>
      <c r="C66" s="12" t="s">
        <v>270</v>
      </c>
      <c r="D66" s="12" t="s">
        <v>1692</v>
      </c>
      <c r="E66" s="11">
        <v>2</v>
      </c>
      <c r="F66">
        <v>-3.2</v>
      </c>
      <c r="G66">
        <v>-6</v>
      </c>
    </row>
    <row r="67" spans="1:7">
      <c r="A67" s="11">
        <v>66</v>
      </c>
      <c r="B67" t="s">
        <v>237</v>
      </c>
      <c r="C67" s="12" t="s">
        <v>238</v>
      </c>
      <c r="D67" s="12" t="s">
        <v>1693</v>
      </c>
      <c r="E67" s="11">
        <v>2</v>
      </c>
      <c r="F67">
        <v>-3.3</v>
      </c>
      <c r="G67">
        <v>-6.3</v>
      </c>
    </row>
    <row r="68" spans="1:7">
      <c r="A68" s="11">
        <v>67</v>
      </c>
      <c r="B68" t="s">
        <v>186</v>
      </c>
      <c r="C68" s="12" t="s">
        <v>187</v>
      </c>
      <c r="D68" s="12" t="s">
        <v>1694</v>
      </c>
      <c r="E68" s="11">
        <v>2</v>
      </c>
      <c r="F68">
        <v>-4.8</v>
      </c>
      <c r="G68">
        <v>-9.5</v>
      </c>
    </row>
    <row r="69" spans="1:7">
      <c r="A69" s="11">
        <v>68</v>
      </c>
      <c r="B69" t="s">
        <v>130</v>
      </c>
      <c r="C69" s="12" t="s">
        <v>131</v>
      </c>
      <c r="D69" s="12" t="s">
        <v>1695</v>
      </c>
      <c r="E69" s="11">
        <v>2</v>
      </c>
      <c r="F69">
        <v>-6</v>
      </c>
      <c r="G69">
        <v>-11.4</v>
      </c>
    </row>
    <row r="70" spans="1:7" s="20" customFormat="1">
      <c r="A70" s="11">
        <v>69</v>
      </c>
      <c r="B70" t="s">
        <v>261</v>
      </c>
      <c r="C70" s="12" t="s">
        <v>262</v>
      </c>
      <c r="D70" s="12" t="s">
        <v>1696</v>
      </c>
      <c r="E70" s="11">
        <v>2</v>
      </c>
      <c r="F70">
        <v>-2.4</v>
      </c>
      <c r="G70">
        <v>-4.5</v>
      </c>
    </row>
    <row r="71" spans="1:7" s="19" customFormat="1">
      <c r="A71" s="11">
        <v>70</v>
      </c>
      <c r="B71" t="s">
        <v>96</v>
      </c>
      <c r="C71" s="12" t="s">
        <v>97</v>
      </c>
      <c r="D71" s="12" t="s">
        <v>1697</v>
      </c>
      <c r="E71" s="11">
        <v>2</v>
      </c>
      <c r="F71">
        <v>-7</v>
      </c>
      <c r="G71">
        <v>-10.3</v>
      </c>
    </row>
    <row r="72" spans="1:7" s="20" customFormat="1">
      <c r="A72" s="11">
        <v>71</v>
      </c>
      <c r="B72" t="s">
        <v>38</v>
      </c>
      <c r="C72" s="12" t="s">
        <v>39</v>
      </c>
      <c r="D72" s="12" t="s">
        <v>1698</v>
      </c>
      <c r="E72" s="11">
        <v>1</v>
      </c>
      <c r="F72">
        <v>-7</v>
      </c>
      <c r="G72">
        <v>-13.2</v>
      </c>
    </row>
    <row r="73" spans="1:7">
      <c r="A73" s="11">
        <v>72</v>
      </c>
      <c r="B73" t="s">
        <v>180</v>
      </c>
      <c r="C73" s="12" t="s">
        <v>181</v>
      </c>
      <c r="D73" s="12" t="s">
        <v>1699</v>
      </c>
      <c r="E73" s="11">
        <v>2</v>
      </c>
      <c r="F73">
        <v>-3.9</v>
      </c>
      <c r="G73">
        <v>-8.8000000000000007</v>
      </c>
    </row>
    <row r="74" spans="1:7" s="20" customFormat="1">
      <c r="A74" s="11">
        <v>73</v>
      </c>
      <c r="B74" t="s">
        <v>64</v>
      </c>
      <c r="C74" s="12" t="s">
        <v>65</v>
      </c>
      <c r="D74" s="12" t="s">
        <v>1700</v>
      </c>
      <c r="E74" s="11">
        <v>1</v>
      </c>
      <c r="F74">
        <v>-6.4</v>
      </c>
      <c r="G74">
        <v>-11.1</v>
      </c>
    </row>
    <row r="75" spans="1:7">
      <c r="A75" s="11">
        <v>74</v>
      </c>
      <c r="B75" t="s">
        <v>50</v>
      </c>
      <c r="C75" s="12" t="s">
        <v>51</v>
      </c>
      <c r="D75" s="12" t="s">
        <v>1701</v>
      </c>
      <c r="E75" s="11">
        <v>1</v>
      </c>
      <c r="F75">
        <v>-7.1</v>
      </c>
      <c r="G75">
        <v>-12.6</v>
      </c>
    </row>
    <row r="76" spans="1:7">
      <c r="A76" s="11">
        <v>75</v>
      </c>
      <c r="B76" t="s">
        <v>42</v>
      </c>
      <c r="C76" s="12" t="s">
        <v>43</v>
      </c>
      <c r="D76" s="12" t="s">
        <v>1702</v>
      </c>
      <c r="E76" s="11">
        <v>1</v>
      </c>
      <c r="F76">
        <v>-8.4</v>
      </c>
      <c r="G76">
        <v>-16.100000000000001</v>
      </c>
    </row>
    <row r="77" spans="1:7">
      <c r="A77" s="11">
        <v>76</v>
      </c>
      <c r="B77" t="s">
        <v>204</v>
      </c>
      <c r="C77" s="12" t="s">
        <v>205</v>
      </c>
      <c r="D77" s="12" t="s">
        <v>1703</v>
      </c>
      <c r="E77" s="11">
        <v>2</v>
      </c>
      <c r="F77">
        <v>-6</v>
      </c>
      <c r="G77">
        <v>-9.6999999999999993</v>
      </c>
    </row>
    <row r="78" spans="1:7">
      <c r="A78" s="11">
        <v>77</v>
      </c>
      <c r="B78" t="s">
        <v>160</v>
      </c>
      <c r="C78" s="12" t="s">
        <v>161</v>
      </c>
      <c r="D78" s="12" t="s">
        <v>1704</v>
      </c>
      <c r="E78" s="11">
        <v>2</v>
      </c>
      <c r="F78">
        <v>-7.2</v>
      </c>
      <c r="G78">
        <v>-12.2</v>
      </c>
    </row>
    <row r="79" spans="1:7">
      <c r="A79" s="11">
        <v>78</v>
      </c>
      <c r="B79" t="s">
        <v>40</v>
      </c>
      <c r="C79" s="12" t="s">
        <v>41</v>
      </c>
      <c r="D79" s="12" t="s">
        <v>1705</v>
      </c>
      <c r="E79" s="11">
        <v>1</v>
      </c>
      <c r="F79">
        <v>-8.1</v>
      </c>
      <c r="G79">
        <v>-14.3</v>
      </c>
    </row>
    <row r="80" spans="1:7">
      <c r="A80" s="11">
        <v>79</v>
      </c>
      <c r="B80" t="s">
        <v>176</v>
      </c>
      <c r="C80" s="12" t="s">
        <v>177</v>
      </c>
      <c r="D80" s="12" t="s">
        <v>1706</v>
      </c>
      <c r="E80" s="11">
        <v>2</v>
      </c>
      <c r="F80">
        <v>-7.9</v>
      </c>
      <c r="G80">
        <v>-13.8</v>
      </c>
    </row>
    <row r="81" spans="1:7">
      <c r="A81" s="11">
        <v>80</v>
      </c>
      <c r="B81" t="s">
        <v>48</v>
      </c>
      <c r="C81" s="12" t="s">
        <v>49</v>
      </c>
      <c r="D81" s="12" t="s">
        <v>1707</v>
      </c>
      <c r="E81" s="11">
        <v>1</v>
      </c>
      <c r="F81">
        <v>-7.8</v>
      </c>
      <c r="G81">
        <v>-14.6</v>
      </c>
    </row>
    <row r="82" spans="1:7">
      <c r="A82" s="11">
        <v>81</v>
      </c>
      <c r="B82" t="s">
        <v>44</v>
      </c>
      <c r="C82" s="12" t="s">
        <v>45</v>
      </c>
      <c r="D82" s="12" t="s">
        <v>1708</v>
      </c>
      <c r="E82" s="11">
        <v>1</v>
      </c>
      <c r="F82">
        <v>-9.4</v>
      </c>
      <c r="G82">
        <v>-16.399999999999999</v>
      </c>
    </row>
    <row r="83" spans="1:7">
      <c r="A83" s="11">
        <v>82</v>
      </c>
      <c r="B83" t="s">
        <v>249</v>
      </c>
      <c r="C83" s="12" t="s">
        <v>250</v>
      </c>
      <c r="D83" s="12" t="s">
        <v>1709</v>
      </c>
      <c r="E83" s="11">
        <v>2</v>
      </c>
      <c r="F83">
        <v>-5.2</v>
      </c>
      <c r="G83">
        <v>-8.6999999999999993</v>
      </c>
    </row>
    <row r="84" spans="1:7">
      <c r="A84" s="11">
        <v>83</v>
      </c>
      <c r="B84" t="s">
        <v>148</v>
      </c>
      <c r="C84" s="12" t="s">
        <v>149</v>
      </c>
      <c r="D84" s="12" t="s">
        <v>1710</v>
      </c>
      <c r="E84" s="11">
        <v>2</v>
      </c>
      <c r="F84">
        <v>-6.3</v>
      </c>
      <c r="G84">
        <v>-9.4</v>
      </c>
    </row>
    <row r="85" spans="1:7" s="19" customFormat="1">
      <c r="A85" s="11">
        <v>84</v>
      </c>
      <c r="B85" t="s">
        <v>90</v>
      </c>
      <c r="C85" s="12" t="s">
        <v>91</v>
      </c>
      <c r="D85" s="12" t="s">
        <v>1707</v>
      </c>
      <c r="E85" s="11">
        <v>2</v>
      </c>
      <c r="F85">
        <v>-7.6</v>
      </c>
      <c r="G85">
        <v>-11.5</v>
      </c>
    </row>
    <row r="86" spans="1:7" s="19" customFormat="1">
      <c r="A86" s="11">
        <v>85</v>
      </c>
      <c r="B86" t="s">
        <v>98</v>
      </c>
      <c r="C86" s="12" t="s">
        <v>99</v>
      </c>
      <c r="D86" s="12" t="s">
        <v>1707</v>
      </c>
      <c r="E86" s="11">
        <v>2</v>
      </c>
      <c r="F86">
        <v>-9.4</v>
      </c>
      <c r="G86">
        <v>-16.3</v>
      </c>
    </row>
    <row r="87" spans="1:7">
      <c r="A87" s="11">
        <v>86</v>
      </c>
      <c r="B87" t="s">
        <v>134</v>
      </c>
      <c r="C87" s="12" t="s">
        <v>135</v>
      </c>
      <c r="D87" s="12" t="s">
        <v>1711</v>
      </c>
      <c r="E87" s="11">
        <v>2</v>
      </c>
      <c r="F87">
        <v>-8.6</v>
      </c>
      <c r="G87">
        <v>-14.4</v>
      </c>
    </row>
    <row r="88" spans="1:7">
      <c r="A88" s="11">
        <v>87</v>
      </c>
      <c r="B88" t="s">
        <v>140</v>
      </c>
      <c r="C88" s="12" t="s">
        <v>141</v>
      </c>
      <c r="D88" s="12" t="s">
        <v>1712</v>
      </c>
      <c r="E88" s="11">
        <v>2</v>
      </c>
      <c r="F88">
        <v>-8</v>
      </c>
      <c r="G88">
        <v>-13.7</v>
      </c>
    </row>
    <row r="89" spans="1:7">
      <c r="A89" s="11">
        <v>88</v>
      </c>
      <c r="B89" t="s">
        <v>146</v>
      </c>
      <c r="C89" s="12" t="s">
        <v>147</v>
      </c>
      <c r="D89" s="12" t="s">
        <v>1710</v>
      </c>
      <c r="E89" s="11">
        <v>2</v>
      </c>
      <c r="F89">
        <v>-7.8</v>
      </c>
      <c r="G89">
        <v>-13.4</v>
      </c>
    </row>
    <row r="90" spans="1:7" s="19" customFormat="1">
      <c r="A90" s="11">
        <v>89</v>
      </c>
      <c r="B90" t="s">
        <v>92</v>
      </c>
      <c r="C90" s="12" t="s">
        <v>93</v>
      </c>
      <c r="D90" s="12" t="s">
        <v>1713</v>
      </c>
      <c r="E90" s="11">
        <v>2</v>
      </c>
      <c r="F90">
        <v>-10.3</v>
      </c>
      <c r="G90">
        <v>-15.5</v>
      </c>
    </row>
    <row r="91" spans="1:7">
      <c r="A91" s="11">
        <v>90</v>
      </c>
      <c r="B91" t="s">
        <v>46</v>
      </c>
      <c r="C91" s="12" t="s">
        <v>47</v>
      </c>
      <c r="D91" s="12" t="s">
        <v>1714</v>
      </c>
      <c r="E91" s="11">
        <v>1</v>
      </c>
      <c r="F91">
        <v>-9.3000000000000007</v>
      </c>
      <c r="G91">
        <v>-14.5</v>
      </c>
    </row>
    <row r="92" spans="1:7" s="19" customFormat="1">
      <c r="A92" s="11">
        <v>91</v>
      </c>
      <c r="B92" t="s">
        <v>128</v>
      </c>
      <c r="C92" s="12" t="s">
        <v>129</v>
      </c>
      <c r="D92" s="12" t="s">
        <v>1715</v>
      </c>
      <c r="E92" s="11">
        <v>2</v>
      </c>
      <c r="F92">
        <v>-9.6999999999999993</v>
      </c>
      <c r="G92">
        <v>-16.600000000000001</v>
      </c>
    </row>
    <row r="93" spans="1:7">
      <c r="A93" s="11">
        <v>92</v>
      </c>
      <c r="B93" t="s">
        <v>60</v>
      </c>
      <c r="C93" s="12" t="s">
        <v>61</v>
      </c>
      <c r="D93" s="12" t="s">
        <v>1716</v>
      </c>
      <c r="E93" s="11">
        <v>1</v>
      </c>
      <c r="F93">
        <v>-8.6999999999999993</v>
      </c>
      <c r="G93">
        <v>-15</v>
      </c>
    </row>
    <row r="94" spans="1:7">
      <c r="A94" s="11">
        <v>93</v>
      </c>
      <c r="B94" t="s">
        <v>178</v>
      </c>
      <c r="C94" s="12" t="s">
        <v>179</v>
      </c>
      <c r="D94" s="12" t="s">
        <v>1717</v>
      </c>
      <c r="E94" s="11">
        <v>2</v>
      </c>
      <c r="F94">
        <v>-4.5</v>
      </c>
      <c r="G94">
        <v>-7.9</v>
      </c>
    </row>
    <row r="95" spans="1:7" s="19" customFormat="1">
      <c r="A95" s="11">
        <v>94</v>
      </c>
      <c r="B95" t="s">
        <v>212</v>
      </c>
      <c r="C95" s="12" t="s">
        <v>35</v>
      </c>
      <c r="D95" s="12" t="s">
        <v>1718</v>
      </c>
      <c r="E95" s="11">
        <v>2</v>
      </c>
      <c r="F95">
        <v>-6.3</v>
      </c>
      <c r="G95">
        <v>-11.5</v>
      </c>
    </row>
    <row r="96" spans="1:7">
      <c r="A96" s="11">
        <v>95</v>
      </c>
      <c r="B96" t="s">
        <v>80</v>
      </c>
      <c r="C96" s="12" t="s">
        <v>81</v>
      </c>
      <c r="D96" s="12" t="s">
        <v>1719</v>
      </c>
      <c r="E96" s="11">
        <v>1</v>
      </c>
      <c r="F96">
        <v>-7.1</v>
      </c>
      <c r="G96">
        <v>-12.4</v>
      </c>
    </row>
    <row r="97" spans="1:7">
      <c r="A97" s="11">
        <v>97</v>
      </c>
      <c r="B97" t="s">
        <v>76</v>
      </c>
      <c r="C97" s="12" t="s">
        <v>77</v>
      </c>
      <c r="D97" s="12" t="s">
        <v>1720</v>
      </c>
      <c r="E97" s="11">
        <v>1</v>
      </c>
      <c r="F97">
        <v>-7</v>
      </c>
      <c r="G97">
        <v>-12.7</v>
      </c>
    </row>
    <row r="98" spans="1:7">
      <c r="A98" s="11">
        <v>98</v>
      </c>
      <c r="B98" t="s">
        <v>283</v>
      </c>
      <c r="C98" s="12" t="s">
        <v>284</v>
      </c>
      <c r="D98" s="12" t="s">
        <v>1721</v>
      </c>
      <c r="E98" s="11">
        <v>2</v>
      </c>
      <c r="F98">
        <v>-3.8</v>
      </c>
      <c r="G98">
        <v>-7.3</v>
      </c>
    </row>
    <row r="99" spans="1:7">
      <c r="A99" s="11">
        <v>99</v>
      </c>
      <c r="B99" t="s">
        <v>255</v>
      </c>
      <c r="C99" s="12" t="s">
        <v>256</v>
      </c>
      <c r="D99" s="12" t="s">
        <v>1721</v>
      </c>
      <c r="E99" s="11">
        <v>2</v>
      </c>
      <c r="F99">
        <v>-4.2</v>
      </c>
      <c r="G99">
        <v>-6.3</v>
      </c>
    </row>
    <row r="100" spans="1:7" s="19" customFormat="1">
      <c r="A100" s="11">
        <v>100</v>
      </c>
      <c r="B100" t="s">
        <v>182</v>
      </c>
      <c r="C100" s="12" t="s">
        <v>183</v>
      </c>
      <c r="D100" s="12" t="s">
        <v>1721</v>
      </c>
      <c r="E100" s="11">
        <v>2</v>
      </c>
      <c r="F100">
        <v>-6.7</v>
      </c>
      <c r="G100">
        <v>-12.3</v>
      </c>
    </row>
    <row r="101" spans="1:7">
      <c r="A101" s="11">
        <v>101</v>
      </c>
      <c r="B101" t="s">
        <v>18</v>
      </c>
      <c r="C101" s="12" t="s">
        <v>19</v>
      </c>
      <c r="D101" s="12" t="s">
        <v>1722</v>
      </c>
      <c r="E101" s="11">
        <v>1</v>
      </c>
      <c r="F101">
        <v>-9.4</v>
      </c>
      <c r="G101">
        <v>-16.100000000000001</v>
      </c>
    </row>
    <row r="102" spans="1:7">
      <c r="A102" s="11">
        <v>102</v>
      </c>
      <c r="B102" t="s">
        <v>58</v>
      </c>
      <c r="C102" s="12" t="s">
        <v>59</v>
      </c>
      <c r="D102" s="12" t="s">
        <v>1722</v>
      </c>
      <c r="E102" s="11">
        <v>1</v>
      </c>
      <c r="F102">
        <v>-7.5</v>
      </c>
      <c r="G102">
        <v>-12.3</v>
      </c>
    </row>
    <row r="103" spans="1:7" s="19" customFormat="1">
      <c r="A103" s="11">
        <v>103</v>
      </c>
      <c r="B103" t="s">
        <v>88</v>
      </c>
      <c r="C103" s="12" t="s">
        <v>89</v>
      </c>
      <c r="D103" s="13" t="s">
        <v>1723</v>
      </c>
      <c r="E103" s="11">
        <v>2</v>
      </c>
      <c r="F103">
        <v>-10.199999999999999</v>
      </c>
      <c r="G103">
        <v>-16.3</v>
      </c>
    </row>
    <row r="104" spans="1:7">
      <c r="A104" s="11">
        <v>104</v>
      </c>
      <c r="B104" t="s">
        <v>62</v>
      </c>
      <c r="C104" s="12" t="s">
        <v>63</v>
      </c>
      <c r="D104" s="12" t="s">
        <v>1724</v>
      </c>
      <c r="E104" s="11">
        <v>1</v>
      </c>
      <c r="F104">
        <v>-7.7</v>
      </c>
      <c r="G104">
        <v>-13.8</v>
      </c>
    </row>
    <row r="105" spans="1:7" s="20" customFormat="1">
      <c r="A105" s="11">
        <v>105</v>
      </c>
      <c r="B105" t="s">
        <v>72</v>
      </c>
      <c r="C105" s="12" t="s">
        <v>73</v>
      </c>
      <c r="D105" s="12" t="s">
        <v>1725</v>
      </c>
      <c r="E105" s="11">
        <v>1</v>
      </c>
      <c r="F105">
        <v>-6.6</v>
      </c>
      <c r="G105">
        <v>-13.5</v>
      </c>
    </row>
    <row r="106" spans="1:7" s="19" customFormat="1">
      <c r="A106" s="11">
        <v>106</v>
      </c>
      <c r="B106" t="s">
        <v>142</v>
      </c>
      <c r="C106" s="12" t="s">
        <v>143</v>
      </c>
      <c r="D106" s="13" t="s">
        <v>1723</v>
      </c>
      <c r="E106" s="11">
        <v>2</v>
      </c>
      <c r="F106">
        <v>-7.7</v>
      </c>
      <c r="G106">
        <v>-15.1</v>
      </c>
    </row>
    <row r="107" spans="1:7">
      <c r="A107" s="11">
        <v>107</v>
      </c>
      <c r="B107" t="s">
        <v>227</v>
      </c>
      <c r="C107" s="12" t="s">
        <v>228</v>
      </c>
      <c r="D107" s="12" t="s">
        <v>1726</v>
      </c>
      <c r="E107" s="11">
        <v>2</v>
      </c>
      <c r="F107">
        <v>-5.8</v>
      </c>
      <c r="G107">
        <v>-10.9</v>
      </c>
    </row>
    <row r="108" spans="1:7">
      <c r="A108" s="11">
        <v>108</v>
      </c>
      <c r="B108" t="s">
        <v>221</v>
      </c>
      <c r="C108" s="12" t="s">
        <v>222</v>
      </c>
      <c r="D108" s="12" t="s">
        <v>1727</v>
      </c>
      <c r="E108" s="11">
        <v>2</v>
      </c>
      <c r="F108">
        <v>-6.3</v>
      </c>
      <c r="G108">
        <v>-10.8</v>
      </c>
    </row>
    <row r="109" spans="1:7" s="19" customFormat="1">
      <c r="A109" s="11">
        <v>109</v>
      </c>
      <c r="B109" t="s">
        <v>213</v>
      </c>
      <c r="C109" s="12" t="s">
        <v>214</v>
      </c>
      <c r="D109" s="12" t="s">
        <v>1728</v>
      </c>
      <c r="E109" s="11">
        <v>2</v>
      </c>
      <c r="F109">
        <v>-6.2</v>
      </c>
      <c r="G109">
        <v>-12.5</v>
      </c>
    </row>
    <row r="110" spans="1:7">
      <c r="A110" s="11">
        <v>110</v>
      </c>
      <c r="B110" t="s">
        <v>288</v>
      </c>
      <c r="C110" s="12" t="s">
        <v>289</v>
      </c>
      <c r="D110" s="12" t="s">
        <v>1729</v>
      </c>
      <c r="E110" s="11">
        <v>2</v>
      </c>
      <c r="F110">
        <v>-4.3</v>
      </c>
      <c r="G110">
        <v>-9.6999999999999993</v>
      </c>
    </row>
    <row r="111" spans="1:7">
      <c r="A111" s="11">
        <v>111</v>
      </c>
      <c r="B111" t="s">
        <v>251</v>
      </c>
      <c r="C111" s="12" t="s">
        <v>252</v>
      </c>
      <c r="D111" s="12" t="s">
        <v>1730</v>
      </c>
      <c r="E111" s="11">
        <v>2</v>
      </c>
      <c r="F111">
        <v>-4</v>
      </c>
      <c r="G111">
        <v>-6.5</v>
      </c>
    </row>
    <row r="112" spans="1:7">
      <c r="A112" s="11">
        <v>112</v>
      </c>
      <c r="B112" t="s">
        <v>30</v>
      </c>
      <c r="C112" s="12" t="s">
        <v>31</v>
      </c>
      <c r="D112" s="12" t="s">
        <v>1731</v>
      </c>
      <c r="E112" s="11">
        <v>1</v>
      </c>
      <c r="F112">
        <v>-10.8</v>
      </c>
      <c r="G112">
        <v>-18.899999999999999</v>
      </c>
    </row>
    <row r="113" spans="1:7">
      <c r="A113" s="11">
        <v>113</v>
      </c>
      <c r="B113" t="s">
        <v>4</v>
      </c>
      <c r="C113" s="12" t="s">
        <v>5</v>
      </c>
      <c r="D113" s="12" t="s">
        <v>1732</v>
      </c>
      <c r="E113" s="11">
        <v>1</v>
      </c>
      <c r="F113">
        <v>-10.3</v>
      </c>
      <c r="G113">
        <v>-16.600000000000001</v>
      </c>
    </row>
    <row r="114" spans="1:7">
      <c r="A114" s="11">
        <v>114</v>
      </c>
      <c r="B114" t="s">
        <v>68</v>
      </c>
      <c r="C114" s="12" t="s">
        <v>69</v>
      </c>
      <c r="D114" s="12" t="s">
        <v>1732</v>
      </c>
      <c r="E114" s="11">
        <v>1</v>
      </c>
      <c r="F114">
        <v>-7.8</v>
      </c>
      <c r="G114">
        <v>-13.1</v>
      </c>
    </row>
    <row r="115" spans="1:7" s="20" customFormat="1">
      <c r="A115" s="11">
        <v>115</v>
      </c>
      <c r="B115" t="s">
        <v>78</v>
      </c>
      <c r="C115" s="12" t="s">
        <v>79</v>
      </c>
      <c r="D115" s="12" t="s">
        <v>1733</v>
      </c>
      <c r="E115" s="11">
        <v>1</v>
      </c>
      <c r="F115">
        <v>-8.9</v>
      </c>
      <c r="G115">
        <v>-16.3</v>
      </c>
    </row>
    <row r="116" spans="1:7">
      <c r="A116" s="11">
        <v>116</v>
      </c>
      <c r="B116" t="s">
        <v>190</v>
      </c>
      <c r="C116" s="12" t="s">
        <v>191</v>
      </c>
      <c r="D116" s="12" t="s">
        <v>1734</v>
      </c>
      <c r="E116" s="11">
        <v>2</v>
      </c>
      <c r="F116">
        <v>-8.6</v>
      </c>
      <c r="G116">
        <v>-14.8</v>
      </c>
    </row>
    <row r="117" spans="1:7">
      <c r="A117" s="11">
        <v>117</v>
      </c>
      <c r="B117" t="s">
        <v>206</v>
      </c>
      <c r="C117" s="12" t="s">
        <v>207</v>
      </c>
      <c r="D117" s="12" t="s">
        <v>1735</v>
      </c>
      <c r="E117" s="11">
        <v>2</v>
      </c>
      <c r="F117">
        <v>-6.2</v>
      </c>
      <c r="G117">
        <v>-11</v>
      </c>
    </row>
    <row r="118" spans="1:7">
      <c r="A118" s="11">
        <v>118</v>
      </c>
      <c r="B118" t="s">
        <v>208</v>
      </c>
      <c r="C118" s="12" t="s">
        <v>209</v>
      </c>
      <c r="D118" s="12" t="s">
        <v>1736</v>
      </c>
      <c r="E118" s="11">
        <v>2</v>
      </c>
      <c r="F118">
        <v>-7.1</v>
      </c>
      <c r="G118">
        <v>-12.1</v>
      </c>
    </row>
    <row r="119" spans="1:7">
      <c r="A119" s="11">
        <v>119</v>
      </c>
      <c r="B119" t="s">
        <v>202</v>
      </c>
      <c r="C119" s="12" t="s">
        <v>203</v>
      </c>
      <c r="D119" s="12" t="s">
        <v>1737</v>
      </c>
      <c r="E119" s="11">
        <v>2</v>
      </c>
      <c r="F119">
        <v>-8.8000000000000007</v>
      </c>
      <c r="G119">
        <v>-16.899999999999999</v>
      </c>
    </row>
    <row r="120" spans="1:7">
      <c r="A120" s="11">
        <v>120</v>
      </c>
      <c r="B120" t="s">
        <v>198</v>
      </c>
      <c r="C120" s="12" t="s">
        <v>199</v>
      </c>
      <c r="D120" s="12" t="s">
        <v>1738</v>
      </c>
      <c r="E120" s="11">
        <v>2</v>
      </c>
      <c r="F120">
        <v>-8.5</v>
      </c>
      <c r="G120">
        <v>-15.8</v>
      </c>
    </row>
    <row r="121" spans="1:7">
      <c r="A121" s="11">
        <v>121</v>
      </c>
      <c r="B121" t="s">
        <v>273</v>
      </c>
      <c r="C121" s="12" t="s">
        <v>274</v>
      </c>
      <c r="D121" s="12" t="s">
        <v>1739</v>
      </c>
      <c r="E121" s="11">
        <v>2</v>
      </c>
      <c r="F121">
        <v>-7.4</v>
      </c>
      <c r="G121">
        <v>-13.7</v>
      </c>
    </row>
    <row r="122" spans="1:7" s="19" customFormat="1">
      <c r="A122" s="11">
        <v>122</v>
      </c>
      <c r="B122" t="s">
        <v>200</v>
      </c>
      <c r="C122" s="12" t="s">
        <v>201</v>
      </c>
      <c r="D122" s="12" t="s">
        <v>1740</v>
      </c>
      <c r="E122" s="11">
        <v>2</v>
      </c>
      <c r="F122">
        <v>-9</v>
      </c>
      <c r="G122">
        <v>-16.2</v>
      </c>
    </row>
    <row r="123" spans="1:7">
      <c r="A123" s="11">
        <v>123</v>
      </c>
      <c r="B123" t="s">
        <v>253</v>
      </c>
      <c r="C123" s="12" t="s">
        <v>254</v>
      </c>
      <c r="D123" s="12" t="s">
        <v>1741</v>
      </c>
      <c r="E123" s="11">
        <v>2</v>
      </c>
      <c r="F123">
        <v>-6.1</v>
      </c>
      <c r="G123">
        <v>-12.3</v>
      </c>
    </row>
    <row r="124" spans="1:7" s="19" customFormat="1">
      <c r="A124" s="11">
        <v>124</v>
      </c>
      <c r="B124" t="s">
        <v>144</v>
      </c>
      <c r="C124" s="12" t="s">
        <v>145</v>
      </c>
      <c r="D124" s="12" t="s">
        <v>1742</v>
      </c>
      <c r="E124" s="11">
        <v>2</v>
      </c>
      <c r="F124">
        <v>-10</v>
      </c>
      <c r="G124">
        <v>-18</v>
      </c>
    </row>
    <row r="125" spans="1:7">
      <c r="A125" s="11">
        <v>125</v>
      </c>
      <c r="B125" t="s">
        <v>66</v>
      </c>
      <c r="C125" s="12" t="s">
        <v>67</v>
      </c>
      <c r="D125" s="12" t="s">
        <v>1743</v>
      </c>
      <c r="E125" s="11">
        <v>1</v>
      </c>
      <c r="F125">
        <v>-8.6999999999999993</v>
      </c>
      <c r="G125">
        <v>-15</v>
      </c>
    </row>
    <row r="126" spans="1:7">
      <c r="A126" s="11">
        <v>126</v>
      </c>
      <c r="B126" t="s">
        <v>74</v>
      </c>
      <c r="C126" s="12" t="s">
        <v>75</v>
      </c>
      <c r="D126" s="12" t="s">
        <v>1744</v>
      </c>
      <c r="E126" s="11">
        <v>1</v>
      </c>
      <c r="F126">
        <v>-8.6</v>
      </c>
      <c r="G126">
        <v>-14.8</v>
      </c>
    </row>
    <row r="127" spans="1:7">
      <c r="A127" s="11">
        <v>127</v>
      </c>
      <c r="B127" t="s">
        <v>82</v>
      </c>
      <c r="C127" s="12" t="s">
        <v>83</v>
      </c>
      <c r="D127" s="12" t="s">
        <v>1745</v>
      </c>
      <c r="E127" s="11">
        <v>1</v>
      </c>
      <c r="F127">
        <v>-7.9</v>
      </c>
      <c r="G127">
        <v>-14.3</v>
      </c>
    </row>
    <row r="128" spans="1:7">
      <c r="A128" s="11">
        <v>128</v>
      </c>
      <c r="B128" t="s">
        <v>70</v>
      </c>
      <c r="C128" s="12" t="s">
        <v>71</v>
      </c>
      <c r="D128" s="12" t="s">
        <v>1746</v>
      </c>
      <c r="E128" s="11">
        <v>1</v>
      </c>
      <c r="F128">
        <v>-8.3000000000000007</v>
      </c>
      <c r="G128">
        <v>-15.6</v>
      </c>
    </row>
    <row r="129" spans="1:7">
      <c r="A129" s="11">
        <v>129</v>
      </c>
      <c r="B129" t="s">
        <v>285</v>
      </c>
      <c r="C129" s="12" t="s">
        <v>286</v>
      </c>
      <c r="D129" s="12" t="s">
        <v>1747</v>
      </c>
      <c r="E129" s="11">
        <v>2</v>
      </c>
      <c r="F129">
        <v>-4.7</v>
      </c>
      <c r="G129">
        <v>-10.1</v>
      </c>
    </row>
    <row r="130" spans="1:7">
      <c r="A130" s="11">
        <v>130</v>
      </c>
      <c r="B130" t="s">
        <v>188</v>
      </c>
      <c r="C130" s="12" t="s">
        <v>189</v>
      </c>
      <c r="D130" s="12" t="s">
        <v>1748</v>
      </c>
      <c r="E130" s="11">
        <v>2</v>
      </c>
      <c r="F130">
        <v>-6.3</v>
      </c>
      <c r="G130">
        <v>-12.6</v>
      </c>
    </row>
    <row r="131" spans="1:7">
      <c r="A131" s="11">
        <v>131</v>
      </c>
      <c r="B131" t="s">
        <v>162</v>
      </c>
      <c r="C131" s="12" t="s">
        <v>163</v>
      </c>
      <c r="D131" s="12" t="s">
        <v>1749</v>
      </c>
      <c r="E131" s="11">
        <v>2</v>
      </c>
      <c r="F131">
        <v>-7.4</v>
      </c>
      <c r="G131">
        <v>-14.4</v>
      </c>
    </row>
    <row r="132" spans="1:7">
      <c r="A132" s="11">
        <v>132</v>
      </c>
      <c r="B132" t="s">
        <v>26</v>
      </c>
      <c r="C132" s="12" t="s">
        <v>27</v>
      </c>
      <c r="D132" s="12" t="s">
        <v>1750</v>
      </c>
      <c r="E132" s="11">
        <v>1</v>
      </c>
      <c r="F132">
        <v>-7</v>
      </c>
      <c r="G132">
        <v>-11.8</v>
      </c>
    </row>
    <row r="133" spans="1:7">
      <c r="A133" s="11">
        <v>133</v>
      </c>
      <c r="B133" t="s">
        <v>154</v>
      </c>
      <c r="C133" s="12" t="s">
        <v>155</v>
      </c>
      <c r="D133" s="12" t="s">
        <v>1751</v>
      </c>
      <c r="E133" s="11">
        <v>2</v>
      </c>
      <c r="F133">
        <v>-5.3</v>
      </c>
      <c r="G133">
        <v>-10.4</v>
      </c>
    </row>
    <row r="134" spans="1:7">
      <c r="A134" s="11">
        <v>134</v>
      </c>
      <c r="B134" t="s">
        <v>275</v>
      </c>
      <c r="C134" s="12" t="s">
        <v>276</v>
      </c>
      <c r="D134" s="12" t="s">
        <v>1752</v>
      </c>
      <c r="E134" s="11">
        <v>2</v>
      </c>
      <c r="F134">
        <v>-4.0999999999999996</v>
      </c>
      <c r="G134">
        <v>-8.9</v>
      </c>
    </row>
    <row r="135" spans="1:7">
      <c r="A135" s="11">
        <v>135</v>
      </c>
      <c r="B135" t="s">
        <v>247</v>
      </c>
      <c r="C135" s="12" t="s">
        <v>248</v>
      </c>
      <c r="D135" s="12" t="s">
        <v>1753</v>
      </c>
      <c r="E135" s="11">
        <v>2</v>
      </c>
      <c r="F135">
        <v>-3.7</v>
      </c>
      <c r="G135">
        <v>-8.5</v>
      </c>
    </row>
    <row r="136" spans="1:7">
      <c r="A136" s="11">
        <v>136</v>
      </c>
      <c r="B136" t="s">
        <v>279</v>
      </c>
      <c r="C136" s="12" t="s">
        <v>280</v>
      </c>
      <c r="D136" s="12" t="s">
        <v>1751</v>
      </c>
      <c r="E136" s="11">
        <v>2</v>
      </c>
      <c r="F136">
        <v>-4.2</v>
      </c>
      <c r="G136">
        <v>-9.1999999999999993</v>
      </c>
    </row>
    <row r="137" spans="1:7">
      <c r="A137" s="11">
        <v>137</v>
      </c>
      <c r="B137" t="s">
        <v>223</v>
      </c>
      <c r="C137" s="12" t="s">
        <v>224</v>
      </c>
      <c r="D137" s="12" t="s">
        <v>1749</v>
      </c>
      <c r="E137" s="11">
        <v>2</v>
      </c>
      <c r="F137">
        <v>-6.2</v>
      </c>
      <c r="G137">
        <v>-12.8</v>
      </c>
    </row>
    <row r="138" spans="1:7">
      <c r="A138" s="11">
        <v>138</v>
      </c>
      <c r="B138" t="s">
        <v>271</v>
      </c>
      <c r="C138" s="12" t="s">
        <v>272</v>
      </c>
      <c r="D138" s="12" t="s">
        <v>1754</v>
      </c>
      <c r="E138" s="11">
        <v>2</v>
      </c>
      <c r="F138">
        <v>-3.7</v>
      </c>
      <c r="G138">
        <v>-7.1</v>
      </c>
    </row>
    <row r="139" spans="1:7">
      <c r="A139" s="11">
        <v>139</v>
      </c>
      <c r="B139" t="s">
        <v>257</v>
      </c>
      <c r="C139" s="12" t="s">
        <v>258</v>
      </c>
      <c r="D139" s="12" t="s">
        <v>1755</v>
      </c>
      <c r="E139" s="11">
        <v>2</v>
      </c>
      <c r="F139">
        <v>-4.5</v>
      </c>
      <c r="G139">
        <v>-7.8</v>
      </c>
    </row>
    <row r="140" spans="1:7" s="19" customFormat="1">
      <c r="A140" s="11">
        <v>140</v>
      </c>
      <c r="B140" t="s">
        <v>304</v>
      </c>
      <c r="C140" s="12" t="s">
        <v>305</v>
      </c>
      <c r="D140" s="12" t="s">
        <v>1756</v>
      </c>
      <c r="E140" s="11">
        <v>3</v>
      </c>
      <c r="F140">
        <v>-2.1</v>
      </c>
      <c r="G140">
        <v>-4.5</v>
      </c>
    </row>
    <row r="141" spans="1:7">
      <c r="A141" s="11">
        <v>141</v>
      </c>
      <c r="B141" t="s">
        <v>100</v>
      </c>
      <c r="C141" s="12" t="s">
        <v>101</v>
      </c>
      <c r="D141" s="12" t="s">
        <v>1757</v>
      </c>
      <c r="E141" s="11">
        <v>2</v>
      </c>
      <c r="F141">
        <v>-7.3</v>
      </c>
      <c r="G141">
        <v>-12.4</v>
      </c>
    </row>
    <row r="142" spans="1:7">
      <c r="A142" s="11">
        <v>142</v>
      </c>
      <c r="B142" t="s">
        <v>259</v>
      </c>
      <c r="C142" s="12" t="s">
        <v>260</v>
      </c>
      <c r="D142" s="12" t="s">
        <v>1757</v>
      </c>
      <c r="E142" s="11">
        <v>2</v>
      </c>
      <c r="F142">
        <v>-4.9000000000000004</v>
      </c>
      <c r="G142">
        <v>-10.1</v>
      </c>
    </row>
    <row r="143" spans="1:7">
      <c r="A143" s="11">
        <v>143</v>
      </c>
      <c r="B143" t="s">
        <v>168</v>
      </c>
      <c r="C143" s="12" t="s">
        <v>169</v>
      </c>
      <c r="D143" s="12" t="s">
        <v>1758</v>
      </c>
      <c r="E143" s="11">
        <v>2</v>
      </c>
      <c r="F143">
        <v>-7</v>
      </c>
      <c r="G143">
        <v>-14.3</v>
      </c>
    </row>
    <row r="144" spans="1:7">
      <c r="A144" s="11">
        <v>144</v>
      </c>
      <c r="B144" t="s">
        <v>294</v>
      </c>
      <c r="C144" s="12" t="s">
        <v>295</v>
      </c>
      <c r="D144" s="12" t="s">
        <v>1759</v>
      </c>
      <c r="E144" s="11">
        <v>2</v>
      </c>
      <c r="F144">
        <v>-3.1</v>
      </c>
      <c r="G144">
        <v>-7.6</v>
      </c>
    </row>
    <row r="145" spans="1:7">
      <c r="A145" s="11">
        <v>145</v>
      </c>
      <c r="B145" t="s">
        <v>239</v>
      </c>
      <c r="C145" s="12" t="s">
        <v>240</v>
      </c>
      <c r="D145" s="12" t="s">
        <v>1759</v>
      </c>
      <c r="E145" s="11">
        <v>2</v>
      </c>
      <c r="F145">
        <v>-4.8</v>
      </c>
      <c r="G145">
        <v>-10.8</v>
      </c>
    </row>
    <row r="146" spans="1:7">
      <c r="A146" s="11">
        <v>146</v>
      </c>
      <c r="B146" t="s">
        <v>152</v>
      </c>
      <c r="C146" s="12" t="s">
        <v>153</v>
      </c>
      <c r="D146" s="12" t="s">
        <v>1760</v>
      </c>
      <c r="E146" s="11">
        <v>2</v>
      </c>
      <c r="F146">
        <v>-6.2</v>
      </c>
      <c r="G146">
        <v>-12.5</v>
      </c>
    </row>
    <row r="147" spans="1:7">
      <c r="A147" s="11">
        <v>147</v>
      </c>
      <c r="B147" t="s">
        <v>298</v>
      </c>
      <c r="C147" s="12" t="s">
        <v>299</v>
      </c>
      <c r="D147" s="12" t="s">
        <v>1760</v>
      </c>
      <c r="E147" s="11">
        <v>2</v>
      </c>
      <c r="F147">
        <v>-2.5</v>
      </c>
      <c r="G147">
        <v>-5.8</v>
      </c>
    </row>
    <row r="148" spans="1:7">
      <c r="A148" s="11">
        <v>148</v>
      </c>
      <c r="B148" t="s">
        <v>290</v>
      </c>
      <c r="C148" s="12" t="s">
        <v>291</v>
      </c>
      <c r="D148" s="12" t="s">
        <v>1761</v>
      </c>
      <c r="E148" s="11">
        <v>2</v>
      </c>
      <c r="F148">
        <v>-2</v>
      </c>
      <c r="G148">
        <v>-4.0999999999999996</v>
      </c>
    </row>
    <row r="149" spans="1:7">
      <c r="A149" s="11">
        <v>149</v>
      </c>
      <c r="B149" t="s">
        <v>233</v>
      </c>
      <c r="C149" s="12" t="s">
        <v>234</v>
      </c>
      <c r="D149" s="12" t="s">
        <v>1762</v>
      </c>
      <c r="E149" s="11">
        <v>2</v>
      </c>
      <c r="F149">
        <v>-4.3</v>
      </c>
      <c r="G149">
        <v>-9.1999999999999993</v>
      </c>
    </row>
    <row r="150" spans="1:7">
      <c r="A150" s="11">
        <v>150</v>
      </c>
      <c r="B150" t="s">
        <v>267</v>
      </c>
      <c r="C150" s="12" t="s">
        <v>268</v>
      </c>
      <c r="D150" s="12" t="s">
        <v>1763</v>
      </c>
      <c r="E150" s="11">
        <v>2</v>
      </c>
      <c r="F150">
        <v>-2.5</v>
      </c>
      <c r="G150">
        <v>-6.7</v>
      </c>
    </row>
    <row r="151" spans="1:7">
      <c r="A151" s="11">
        <v>151</v>
      </c>
      <c r="B151" t="s">
        <v>263</v>
      </c>
      <c r="C151" s="12" t="s">
        <v>264</v>
      </c>
      <c r="D151" s="12" t="s">
        <v>1764</v>
      </c>
      <c r="E151" s="11">
        <v>2</v>
      </c>
      <c r="F151">
        <v>-3.7</v>
      </c>
      <c r="G151">
        <v>-7.2</v>
      </c>
    </row>
    <row r="152" spans="1:7" s="19" customFormat="1">
      <c r="A152" s="11">
        <v>152</v>
      </c>
      <c r="B152" t="s">
        <v>1530</v>
      </c>
      <c r="C152" s="12" t="s">
        <v>1570</v>
      </c>
      <c r="D152" s="12" t="s">
        <v>2395</v>
      </c>
      <c r="E152" s="11">
        <v>3</v>
      </c>
      <c r="F152">
        <v>-2.5</v>
      </c>
      <c r="G152">
        <v>-5.5</v>
      </c>
    </row>
    <row r="153" spans="1:7">
      <c r="A153" s="11">
        <v>153</v>
      </c>
      <c r="B153" t="s">
        <v>1531</v>
      </c>
      <c r="C153" s="12" t="s">
        <v>1573</v>
      </c>
      <c r="D153" s="12" t="s">
        <v>1765</v>
      </c>
      <c r="E153" s="11">
        <v>2</v>
      </c>
      <c r="F153">
        <v>-3.5</v>
      </c>
      <c r="G153">
        <v>-7.4</v>
      </c>
    </row>
    <row r="154" spans="1:7">
      <c r="A154" s="11">
        <v>154</v>
      </c>
      <c r="B154" t="s">
        <v>306</v>
      </c>
      <c r="C154" s="12" t="s">
        <v>307</v>
      </c>
      <c r="D154" s="12" t="s">
        <v>1766</v>
      </c>
      <c r="E154" s="11">
        <v>3</v>
      </c>
      <c r="F154">
        <v>-2.7</v>
      </c>
      <c r="G154">
        <v>-6.4</v>
      </c>
    </row>
    <row r="155" spans="1:7">
      <c r="A155" s="11">
        <v>155</v>
      </c>
      <c r="B155" t="s">
        <v>292</v>
      </c>
      <c r="C155" s="12" t="s">
        <v>293</v>
      </c>
      <c r="D155" s="12" t="s">
        <v>1767</v>
      </c>
      <c r="E155" s="11">
        <v>2</v>
      </c>
      <c r="F155">
        <v>-2.2999999999999998</v>
      </c>
      <c r="G155">
        <v>-5.5</v>
      </c>
    </row>
    <row r="156" spans="1:7">
      <c r="A156" s="11">
        <v>156</v>
      </c>
      <c r="B156" t="s">
        <v>312</v>
      </c>
      <c r="C156" s="12" t="s">
        <v>313</v>
      </c>
      <c r="D156" s="12" t="s">
        <v>1768</v>
      </c>
      <c r="E156" s="11">
        <v>3</v>
      </c>
      <c r="F156">
        <v>-0.6</v>
      </c>
      <c r="G156">
        <v>-2.7</v>
      </c>
    </row>
    <row r="157" spans="1:7" s="20" customFormat="1">
      <c r="A157" s="11">
        <v>157</v>
      </c>
      <c r="B157" t="s">
        <v>1532</v>
      </c>
      <c r="C157" s="12" t="s">
        <v>287</v>
      </c>
      <c r="D157" s="12" t="s">
        <v>1769</v>
      </c>
      <c r="E157" s="11">
        <v>2</v>
      </c>
      <c r="F157">
        <v>-1.4</v>
      </c>
      <c r="G157">
        <v>-4.0999999999999996</v>
      </c>
    </row>
    <row r="158" spans="1:7">
      <c r="A158" s="11">
        <v>158</v>
      </c>
      <c r="B158" t="s">
        <v>225</v>
      </c>
      <c r="C158" s="12" t="s">
        <v>226</v>
      </c>
      <c r="D158" s="12" t="s">
        <v>1770</v>
      </c>
      <c r="E158" s="11">
        <v>2</v>
      </c>
      <c r="F158">
        <v>-3.6</v>
      </c>
      <c r="G158">
        <v>-7.3</v>
      </c>
    </row>
    <row r="159" spans="1:7">
      <c r="A159" s="11">
        <v>159</v>
      </c>
      <c r="B159" t="s">
        <v>310</v>
      </c>
      <c r="C159" s="12" t="s">
        <v>311</v>
      </c>
      <c r="D159" s="12" t="s">
        <v>1771</v>
      </c>
      <c r="E159" s="11">
        <v>3</v>
      </c>
      <c r="F159">
        <v>-0.7</v>
      </c>
      <c r="G159">
        <v>-2.7</v>
      </c>
    </row>
    <row r="160" spans="1:7">
      <c r="A160" s="11">
        <v>160</v>
      </c>
      <c r="B160" t="s">
        <v>302</v>
      </c>
      <c r="C160" s="12" t="s">
        <v>303</v>
      </c>
      <c r="D160" s="12" t="s">
        <v>1772</v>
      </c>
      <c r="E160" s="11">
        <v>3</v>
      </c>
      <c r="F160">
        <v>-2.2999999999999998</v>
      </c>
      <c r="G160">
        <v>-4.8</v>
      </c>
    </row>
    <row r="161" spans="1:7" s="19" customFormat="1">
      <c r="A161" s="11">
        <v>161</v>
      </c>
      <c r="B161" t="s">
        <v>300</v>
      </c>
      <c r="C161" s="12" t="s">
        <v>301</v>
      </c>
      <c r="D161" s="12" t="s">
        <v>1773</v>
      </c>
      <c r="E161" s="11">
        <v>3</v>
      </c>
      <c r="F161">
        <v>-3.2</v>
      </c>
      <c r="G161">
        <v>-7.5</v>
      </c>
    </row>
    <row r="162" spans="1:7">
      <c r="A162" s="11">
        <v>162</v>
      </c>
      <c r="B162" t="s">
        <v>308</v>
      </c>
      <c r="C162" s="12" t="s">
        <v>309</v>
      </c>
      <c r="D162" s="12" t="s">
        <v>1774</v>
      </c>
      <c r="E162" s="11">
        <v>3</v>
      </c>
      <c r="F162">
        <v>-0.8</v>
      </c>
      <c r="G162">
        <v>-3.3</v>
      </c>
    </row>
    <row r="163" spans="1:7">
      <c r="A163" s="11">
        <v>163</v>
      </c>
      <c r="B163" t="s">
        <v>346</v>
      </c>
      <c r="C163" s="12" t="s">
        <v>347</v>
      </c>
      <c r="D163" s="12" t="s">
        <v>1775</v>
      </c>
      <c r="E163" s="11">
        <v>3</v>
      </c>
      <c r="F163">
        <v>-0.3</v>
      </c>
      <c r="G163">
        <v>-2.7</v>
      </c>
    </row>
    <row r="164" spans="1:7">
      <c r="A164" s="11">
        <v>164</v>
      </c>
      <c r="B164" t="s">
        <v>326</v>
      </c>
      <c r="C164" s="12" t="s">
        <v>327</v>
      </c>
      <c r="D164" s="12" t="s">
        <v>1776</v>
      </c>
      <c r="E164" s="11">
        <v>3</v>
      </c>
      <c r="F164">
        <v>-1.2</v>
      </c>
      <c r="G164">
        <v>-4.9000000000000004</v>
      </c>
    </row>
    <row r="165" spans="1:7">
      <c r="A165" s="11">
        <v>165</v>
      </c>
      <c r="B165" t="s">
        <v>332</v>
      </c>
      <c r="C165" s="12" t="s">
        <v>333</v>
      </c>
      <c r="D165" s="12" t="s">
        <v>1777</v>
      </c>
      <c r="E165" s="11">
        <v>3</v>
      </c>
      <c r="F165">
        <v>-1.4</v>
      </c>
      <c r="G165">
        <v>-4.9000000000000004</v>
      </c>
    </row>
    <row r="166" spans="1:7">
      <c r="A166" s="11">
        <v>166</v>
      </c>
      <c r="B166" t="s">
        <v>324</v>
      </c>
      <c r="C166" s="12" t="s">
        <v>325</v>
      </c>
      <c r="D166" s="12" t="s">
        <v>1778</v>
      </c>
      <c r="E166" s="11">
        <v>3</v>
      </c>
      <c r="F166">
        <v>-1.1000000000000001</v>
      </c>
      <c r="G166">
        <v>-3.6</v>
      </c>
    </row>
    <row r="167" spans="1:7">
      <c r="A167" s="11">
        <v>167</v>
      </c>
      <c r="B167" t="s">
        <v>340</v>
      </c>
      <c r="C167" s="12" t="s">
        <v>341</v>
      </c>
      <c r="D167" s="12" t="s">
        <v>1779</v>
      </c>
      <c r="E167" s="11">
        <v>3</v>
      </c>
      <c r="F167">
        <v>-0.9</v>
      </c>
      <c r="G167">
        <v>-3.5</v>
      </c>
    </row>
    <row r="168" spans="1:7">
      <c r="A168" s="11">
        <v>168</v>
      </c>
      <c r="B168" t="s">
        <v>336</v>
      </c>
      <c r="C168" s="12" t="s">
        <v>337</v>
      </c>
      <c r="D168" s="12" t="s">
        <v>1780</v>
      </c>
      <c r="E168" s="11">
        <v>3</v>
      </c>
      <c r="F168">
        <v>-0.4</v>
      </c>
      <c r="G168">
        <v>-3.6</v>
      </c>
    </row>
    <row r="169" spans="1:7">
      <c r="A169" s="11">
        <v>169</v>
      </c>
      <c r="B169" t="s">
        <v>320</v>
      </c>
      <c r="C169" s="12" t="s">
        <v>321</v>
      </c>
      <c r="D169" s="12" t="s">
        <v>1781</v>
      </c>
      <c r="E169" s="11">
        <v>3</v>
      </c>
      <c r="F169">
        <v>-1.5</v>
      </c>
      <c r="G169">
        <v>-5.3</v>
      </c>
    </row>
    <row r="170" spans="1:7">
      <c r="A170" s="11">
        <v>170</v>
      </c>
      <c r="B170" t="s">
        <v>328</v>
      </c>
      <c r="C170" s="12" t="s">
        <v>329</v>
      </c>
      <c r="D170" s="12" t="s">
        <v>1780</v>
      </c>
      <c r="E170" s="11">
        <v>3</v>
      </c>
      <c r="F170">
        <v>-1.2</v>
      </c>
      <c r="G170">
        <v>-4.9000000000000004</v>
      </c>
    </row>
    <row r="171" spans="1:7">
      <c r="A171" s="11">
        <v>171</v>
      </c>
      <c r="B171" t="s">
        <v>342</v>
      </c>
      <c r="C171" s="12" t="s">
        <v>343</v>
      </c>
      <c r="D171" s="12" t="s">
        <v>1782</v>
      </c>
      <c r="E171" s="11">
        <v>3</v>
      </c>
      <c r="F171">
        <v>-1.2</v>
      </c>
      <c r="G171">
        <v>-3.8</v>
      </c>
    </row>
    <row r="172" spans="1:7">
      <c r="A172" s="11">
        <v>172</v>
      </c>
      <c r="B172" t="s">
        <v>322</v>
      </c>
      <c r="C172" s="12" t="s">
        <v>323</v>
      </c>
      <c r="D172" s="12" t="s">
        <v>1783</v>
      </c>
      <c r="E172" s="11">
        <v>3</v>
      </c>
      <c r="F172">
        <v>-1.6</v>
      </c>
      <c r="G172">
        <v>-4.7</v>
      </c>
    </row>
    <row r="173" spans="1:7">
      <c r="A173" s="11">
        <v>173</v>
      </c>
      <c r="B173" t="s">
        <v>330</v>
      </c>
      <c r="C173" s="12" t="s">
        <v>331</v>
      </c>
      <c r="D173" s="12" t="s">
        <v>1784</v>
      </c>
      <c r="E173" s="11">
        <v>3</v>
      </c>
      <c r="F173">
        <v>-1.9</v>
      </c>
      <c r="G173">
        <v>-4.7</v>
      </c>
    </row>
    <row r="174" spans="1:7">
      <c r="A174" s="11">
        <v>174</v>
      </c>
      <c r="B174" t="s">
        <v>354</v>
      </c>
      <c r="C174" s="12" t="s">
        <v>355</v>
      </c>
      <c r="D174" s="12" t="s">
        <v>1785</v>
      </c>
      <c r="E174" s="11">
        <v>4</v>
      </c>
      <c r="F174">
        <v>-0.4</v>
      </c>
      <c r="G174">
        <v>-3.6</v>
      </c>
    </row>
    <row r="175" spans="1:7">
      <c r="A175" s="11">
        <v>175</v>
      </c>
      <c r="B175" t="s">
        <v>356</v>
      </c>
      <c r="C175" s="12" t="s">
        <v>357</v>
      </c>
      <c r="D175" s="12" t="s">
        <v>1786</v>
      </c>
      <c r="E175" s="11">
        <v>4</v>
      </c>
      <c r="F175">
        <v>-0.1</v>
      </c>
      <c r="G175">
        <v>-2.8</v>
      </c>
    </row>
    <row r="176" spans="1:7">
      <c r="A176" s="11">
        <v>176</v>
      </c>
      <c r="B176" t="s">
        <v>344</v>
      </c>
      <c r="C176" s="12" t="s">
        <v>345</v>
      </c>
      <c r="D176" s="12" t="s">
        <v>1787</v>
      </c>
      <c r="E176" s="11">
        <v>3</v>
      </c>
      <c r="F176">
        <v>-1.3</v>
      </c>
      <c r="G176">
        <v>-4.9000000000000004</v>
      </c>
    </row>
    <row r="177" spans="1:14">
      <c r="A177" s="11">
        <v>177</v>
      </c>
      <c r="B177" t="s">
        <v>334</v>
      </c>
      <c r="C177" s="12" t="s">
        <v>335</v>
      </c>
      <c r="D177" s="12" t="s">
        <v>1788</v>
      </c>
      <c r="E177" s="11">
        <v>3</v>
      </c>
      <c r="F177">
        <v>-1.5</v>
      </c>
      <c r="G177">
        <v>-5</v>
      </c>
    </row>
    <row r="178" spans="1:14" s="19" customFormat="1">
      <c r="A178" s="11">
        <v>178</v>
      </c>
      <c r="B178" t="s">
        <v>316</v>
      </c>
      <c r="C178" s="12" t="s">
        <v>317</v>
      </c>
      <c r="D178" s="12" t="s">
        <v>1782</v>
      </c>
      <c r="E178" s="11">
        <v>3</v>
      </c>
      <c r="F178">
        <v>-7.1</v>
      </c>
      <c r="G178">
        <v>-9.1</v>
      </c>
    </row>
    <row r="179" spans="1:14">
      <c r="A179" s="11">
        <v>179</v>
      </c>
      <c r="B179" t="s">
        <v>350</v>
      </c>
      <c r="C179" s="12" t="s">
        <v>351</v>
      </c>
      <c r="D179" s="12" t="s">
        <v>1789</v>
      </c>
      <c r="E179" s="11">
        <v>3</v>
      </c>
      <c r="F179">
        <v>-1</v>
      </c>
      <c r="G179">
        <v>-4.0999999999999996</v>
      </c>
    </row>
    <row r="180" spans="1:14">
      <c r="A180" s="11">
        <v>180</v>
      </c>
      <c r="B180" t="s">
        <v>348</v>
      </c>
      <c r="C180" s="12" t="s">
        <v>349</v>
      </c>
      <c r="D180" s="12" t="s">
        <v>1790</v>
      </c>
      <c r="E180" s="11">
        <v>3</v>
      </c>
      <c r="F180">
        <v>-1.6</v>
      </c>
      <c r="G180">
        <v>-6</v>
      </c>
    </row>
    <row r="181" spans="1:14">
      <c r="A181" s="11">
        <v>181</v>
      </c>
      <c r="B181" t="s">
        <v>352</v>
      </c>
      <c r="C181" s="12" t="s">
        <v>353</v>
      </c>
      <c r="D181" s="12" t="s">
        <v>1791</v>
      </c>
      <c r="E181" s="11">
        <v>3</v>
      </c>
      <c r="F181">
        <v>-0.3</v>
      </c>
      <c r="G181">
        <v>-3.3</v>
      </c>
    </row>
    <row r="182" spans="1:14" s="20" customFormat="1">
      <c r="A182" s="11">
        <v>182</v>
      </c>
      <c r="B182" t="s">
        <v>314</v>
      </c>
      <c r="C182" s="12" t="s">
        <v>315</v>
      </c>
      <c r="D182" s="12" t="s">
        <v>1792</v>
      </c>
      <c r="E182" s="11">
        <v>2</v>
      </c>
      <c r="F182">
        <v>-2.9</v>
      </c>
      <c r="G182">
        <v>-6.5</v>
      </c>
    </row>
    <row r="183" spans="1:14" s="19" customFormat="1">
      <c r="A183" s="11">
        <v>183</v>
      </c>
      <c r="B183" t="s">
        <v>318</v>
      </c>
      <c r="C183" s="12" t="s">
        <v>319</v>
      </c>
      <c r="D183" s="12" t="s">
        <v>1790</v>
      </c>
      <c r="E183" s="11">
        <v>3</v>
      </c>
      <c r="F183">
        <v>-3.7</v>
      </c>
      <c r="G183">
        <v>-6.8</v>
      </c>
    </row>
    <row r="184" spans="1:14">
      <c r="A184" s="11">
        <v>184</v>
      </c>
      <c r="B184" t="s">
        <v>338</v>
      </c>
      <c r="C184" s="12" t="s">
        <v>339</v>
      </c>
      <c r="D184" s="12" t="s">
        <v>1793</v>
      </c>
      <c r="E184" s="11">
        <v>3</v>
      </c>
      <c r="F184">
        <v>-1.9</v>
      </c>
      <c r="G184">
        <v>-6.4</v>
      </c>
    </row>
    <row r="185" spans="1:14">
      <c r="A185" s="11">
        <v>185</v>
      </c>
      <c r="B185" t="s">
        <v>398</v>
      </c>
      <c r="C185" s="12" t="s">
        <v>399</v>
      </c>
      <c r="D185" s="12" t="s">
        <v>1794</v>
      </c>
      <c r="E185" s="11">
        <v>4</v>
      </c>
      <c r="F185">
        <v>1</v>
      </c>
      <c r="G185">
        <v>-1.9</v>
      </c>
    </row>
    <row r="186" spans="1:14">
      <c r="A186" s="11">
        <v>186</v>
      </c>
      <c r="B186" t="s">
        <v>394</v>
      </c>
      <c r="C186" s="12" t="s">
        <v>395</v>
      </c>
      <c r="D186" s="12" t="s">
        <v>1795</v>
      </c>
      <c r="E186" s="11">
        <v>4</v>
      </c>
      <c r="F186">
        <v>0.2</v>
      </c>
      <c r="G186">
        <v>-3.1</v>
      </c>
    </row>
    <row r="187" spans="1:14">
      <c r="A187" s="11">
        <v>187</v>
      </c>
      <c r="B187" t="s">
        <v>370</v>
      </c>
      <c r="C187" s="12" t="s">
        <v>371</v>
      </c>
      <c r="D187" s="12" t="s">
        <v>1796</v>
      </c>
      <c r="E187" s="11">
        <v>3</v>
      </c>
      <c r="F187">
        <v>-1.6</v>
      </c>
      <c r="G187">
        <v>-5.6</v>
      </c>
    </row>
    <row r="188" spans="1:14">
      <c r="A188" s="11">
        <v>188</v>
      </c>
      <c r="B188" t="s">
        <v>366</v>
      </c>
      <c r="C188" s="12" t="s">
        <v>367</v>
      </c>
      <c r="D188" s="12" t="s">
        <v>1797</v>
      </c>
      <c r="E188" s="11">
        <v>3</v>
      </c>
      <c r="F188">
        <v>-2.2999999999999998</v>
      </c>
      <c r="G188">
        <v>-6</v>
      </c>
    </row>
    <row r="189" spans="1:14" s="19" customFormat="1">
      <c r="A189" s="11">
        <v>189</v>
      </c>
      <c r="B189" t="s">
        <v>1533</v>
      </c>
      <c r="C189" s="12" t="s">
        <v>1574</v>
      </c>
      <c r="D189" s="12" t="s">
        <v>1798</v>
      </c>
      <c r="E189" s="11">
        <v>3</v>
      </c>
      <c r="F189" s="18"/>
      <c r="G189" s="18"/>
      <c r="I189" s="19" t="s">
        <v>360</v>
      </c>
      <c r="J189" s="19">
        <v>3</v>
      </c>
      <c r="K189" s="19">
        <v>-2.4</v>
      </c>
      <c r="L189" s="19">
        <v>-4.9000000000000004</v>
      </c>
      <c r="N189" s="19" t="str">
        <f>IF(B189=I189,"〇","×")</f>
        <v>×</v>
      </c>
    </row>
    <row r="190" spans="1:14" s="19" customFormat="1">
      <c r="A190" s="11">
        <v>190</v>
      </c>
      <c r="B190" t="s">
        <v>360</v>
      </c>
      <c r="C190" s="12" t="s">
        <v>361</v>
      </c>
      <c r="D190" s="12" t="s">
        <v>1798</v>
      </c>
      <c r="E190" s="11">
        <v>3</v>
      </c>
      <c r="F190" s="18"/>
      <c r="G190" s="18"/>
    </row>
    <row r="191" spans="1:14" s="19" customFormat="1">
      <c r="A191" s="11">
        <v>191</v>
      </c>
      <c r="B191" t="s">
        <v>358</v>
      </c>
      <c r="C191" s="12" t="s">
        <v>359</v>
      </c>
      <c r="D191" s="12" t="s">
        <v>1798</v>
      </c>
      <c r="E191" s="11">
        <v>3</v>
      </c>
      <c r="F191">
        <v>-4.7</v>
      </c>
      <c r="G191">
        <v>-7.7</v>
      </c>
    </row>
    <row r="192" spans="1:14">
      <c r="A192" s="11">
        <v>192</v>
      </c>
      <c r="B192" t="s">
        <v>392</v>
      </c>
      <c r="C192" s="12" t="s">
        <v>393</v>
      </c>
      <c r="D192" s="12" t="s">
        <v>1799</v>
      </c>
      <c r="E192" s="11">
        <v>4</v>
      </c>
      <c r="F192">
        <v>0.2</v>
      </c>
      <c r="G192">
        <v>-2.6</v>
      </c>
    </row>
    <row r="193" spans="1:7">
      <c r="A193" s="11">
        <v>193</v>
      </c>
      <c r="B193" t="s">
        <v>390</v>
      </c>
      <c r="C193" s="12" t="s">
        <v>391</v>
      </c>
      <c r="D193" s="12" t="s">
        <v>1800</v>
      </c>
      <c r="E193" s="11">
        <v>4</v>
      </c>
      <c r="F193">
        <v>-0.4</v>
      </c>
      <c r="G193">
        <v>-4.2</v>
      </c>
    </row>
    <row r="194" spans="1:7">
      <c r="A194" s="11">
        <v>194</v>
      </c>
      <c r="B194" t="s">
        <v>386</v>
      </c>
      <c r="C194" s="12" t="s">
        <v>387</v>
      </c>
      <c r="D194" s="12" t="s">
        <v>1801</v>
      </c>
      <c r="E194" s="11">
        <v>4</v>
      </c>
      <c r="F194">
        <v>-0.4</v>
      </c>
      <c r="G194">
        <v>-3.1</v>
      </c>
    </row>
    <row r="195" spans="1:7">
      <c r="A195" s="11">
        <v>195</v>
      </c>
      <c r="B195" t="s">
        <v>364</v>
      </c>
      <c r="C195" s="12" t="s">
        <v>365</v>
      </c>
      <c r="D195" s="12" t="s">
        <v>1796</v>
      </c>
      <c r="E195" s="11">
        <v>3</v>
      </c>
      <c r="F195">
        <v>-1.5</v>
      </c>
      <c r="G195">
        <v>-4.9000000000000004</v>
      </c>
    </row>
    <row r="196" spans="1:7">
      <c r="A196" s="11">
        <v>196</v>
      </c>
      <c r="B196" t="s">
        <v>400</v>
      </c>
      <c r="C196" s="12" t="s">
        <v>401</v>
      </c>
      <c r="D196" s="12" t="s">
        <v>1802</v>
      </c>
      <c r="E196" s="11">
        <v>4</v>
      </c>
      <c r="F196">
        <v>0.4</v>
      </c>
      <c r="G196">
        <v>-1.9</v>
      </c>
    </row>
    <row r="197" spans="1:7" s="19" customFormat="1">
      <c r="A197" s="11">
        <v>197</v>
      </c>
      <c r="B197" t="s">
        <v>380</v>
      </c>
      <c r="C197" s="12" t="s">
        <v>381</v>
      </c>
      <c r="D197" s="12" t="s">
        <v>1802</v>
      </c>
      <c r="E197" s="11">
        <v>4</v>
      </c>
      <c r="F197">
        <v>-1.4</v>
      </c>
      <c r="G197">
        <v>-4.3</v>
      </c>
    </row>
    <row r="198" spans="1:7">
      <c r="A198" s="11">
        <v>198</v>
      </c>
      <c r="B198" t="s">
        <v>376</v>
      </c>
      <c r="C198" s="12" t="s">
        <v>377</v>
      </c>
      <c r="D198" s="12" t="s">
        <v>1803</v>
      </c>
      <c r="E198" s="11">
        <v>3</v>
      </c>
      <c r="F198">
        <v>-1.3</v>
      </c>
      <c r="G198">
        <v>-3.9</v>
      </c>
    </row>
    <row r="199" spans="1:7">
      <c r="A199" s="11">
        <v>199</v>
      </c>
      <c r="B199" t="s">
        <v>368</v>
      </c>
      <c r="C199" s="12" t="s">
        <v>369</v>
      </c>
      <c r="D199" s="12" t="s">
        <v>1804</v>
      </c>
      <c r="E199" s="11">
        <v>3</v>
      </c>
      <c r="F199">
        <v>-2.5</v>
      </c>
      <c r="G199">
        <v>-5.4</v>
      </c>
    </row>
    <row r="200" spans="1:7" s="19" customFormat="1">
      <c r="A200" s="11">
        <v>200</v>
      </c>
      <c r="B200" t="s">
        <v>382</v>
      </c>
      <c r="C200" s="12" t="s">
        <v>383</v>
      </c>
      <c r="D200" s="13" t="s">
        <v>1802</v>
      </c>
      <c r="E200" s="11">
        <v>4</v>
      </c>
      <c r="F200">
        <v>-0.8</v>
      </c>
      <c r="G200">
        <v>-3.1</v>
      </c>
    </row>
    <row r="201" spans="1:7">
      <c r="A201" s="11">
        <v>201</v>
      </c>
      <c r="B201" t="s">
        <v>374</v>
      </c>
      <c r="C201" s="12" t="s">
        <v>375</v>
      </c>
      <c r="D201" s="12" t="s">
        <v>1805</v>
      </c>
      <c r="E201" s="11">
        <v>3</v>
      </c>
      <c r="F201">
        <v>-1.3</v>
      </c>
      <c r="G201">
        <v>-4.0999999999999996</v>
      </c>
    </row>
    <row r="202" spans="1:7">
      <c r="A202" s="11">
        <v>202</v>
      </c>
      <c r="B202" t="s">
        <v>396</v>
      </c>
      <c r="C202" s="12" t="s">
        <v>397</v>
      </c>
      <c r="D202" s="12" t="s">
        <v>1806</v>
      </c>
      <c r="E202" s="11">
        <v>4</v>
      </c>
      <c r="F202">
        <v>1.1000000000000001</v>
      </c>
      <c r="G202">
        <v>-1.5</v>
      </c>
    </row>
    <row r="203" spans="1:7" s="19" customFormat="1">
      <c r="A203" s="11">
        <v>203</v>
      </c>
      <c r="B203" t="s">
        <v>384</v>
      </c>
      <c r="C203" s="12" t="s">
        <v>385</v>
      </c>
      <c r="D203" s="12" t="s">
        <v>1806</v>
      </c>
      <c r="E203" s="11">
        <v>4</v>
      </c>
      <c r="F203">
        <v>-0.8</v>
      </c>
      <c r="G203">
        <v>-3.9</v>
      </c>
    </row>
    <row r="204" spans="1:7" s="20" customFormat="1">
      <c r="A204" s="11">
        <v>204</v>
      </c>
      <c r="B204" t="s">
        <v>378</v>
      </c>
      <c r="C204" s="12" t="s">
        <v>379</v>
      </c>
      <c r="D204" s="12" t="s">
        <v>1807</v>
      </c>
      <c r="E204" s="11">
        <v>3</v>
      </c>
      <c r="F204">
        <v>-0.6</v>
      </c>
      <c r="G204">
        <v>-3.3</v>
      </c>
    </row>
    <row r="205" spans="1:7">
      <c r="A205" s="11">
        <v>205</v>
      </c>
      <c r="B205" t="s">
        <v>402</v>
      </c>
      <c r="C205" s="12" t="s">
        <v>403</v>
      </c>
      <c r="D205" s="12" t="s">
        <v>1808</v>
      </c>
      <c r="E205" s="11">
        <v>5</v>
      </c>
      <c r="F205">
        <v>2.5</v>
      </c>
      <c r="G205">
        <v>-0.3</v>
      </c>
    </row>
    <row r="206" spans="1:7">
      <c r="A206" s="11">
        <v>206</v>
      </c>
      <c r="B206" t="s">
        <v>388</v>
      </c>
      <c r="C206" s="12" t="s">
        <v>389</v>
      </c>
      <c r="D206" s="12" t="s">
        <v>1809</v>
      </c>
      <c r="E206" s="11">
        <v>4</v>
      </c>
      <c r="F206">
        <v>-0.1</v>
      </c>
      <c r="G206">
        <v>-2.8</v>
      </c>
    </row>
    <row r="207" spans="1:7">
      <c r="A207" s="11">
        <v>207</v>
      </c>
      <c r="B207" t="s">
        <v>372</v>
      </c>
      <c r="C207" s="12" t="s">
        <v>373</v>
      </c>
      <c r="D207" s="12" t="s">
        <v>1810</v>
      </c>
      <c r="E207" s="11">
        <v>3</v>
      </c>
      <c r="F207">
        <v>-1.3</v>
      </c>
      <c r="G207">
        <v>-4.3</v>
      </c>
    </row>
    <row r="208" spans="1:7">
      <c r="A208" s="11">
        <v>208</v>
      </c>
      <c r="B208" t="s">
        <v>362</v>
      </c>
      <c r="C208" s="12" t="s">
        <v>363</v>
      </c>
      <c r="D208" s="12" t="s">
        <v>1810</v>
      </c>
      <c r="E208" s="11">
        <v>3</v>
      </c>
      <c r="F208">
        <v>-2.1</v>
      </c>
      <c r="G208">
        <v>-4.8</v>
      </c>
    </row>
    <row r="209" spans="1:7">
      <c r="A209" s="11">
        <v>209</v>
      </c>
      <c r="B209" t="s">
        <v>434</v>
      </c>
      <c r="C209" s="12" t="s">
        <v>435</v>
      </c>
      <c r="D209" s="12" t="s">
        <v>1811</v>
      </c>
      <c r="E209" s="11">
        <v>3</v>
      </c>
      <c r="F209">
        <v>-1</v>
      </c>
      <c r="G209">
        <v>-4</v>
      </c>
    </row>
    <row r="210" spans="1:7">
      <c r="A210" s="11">
        <v>210</v>
      </c>
      <c r="B210" t="s">
        <v>422</v>
      </c>
      <c r="C210" s="12" t="s">
        <v>423</v>
      </c>
      <c r="D210" s="12" t="s">
        <v>1812</v>
      </c>
      <c r="E210" s="11">
        <v>3</v>
      </c>
      <c r="F210">
        <v>-2.6</v>
      </c>
      <c r="G210">
        <v>-7.1</v>
      </c>
    </row>
    <row r="211" spans="1:7">
      <c r="A211" s="11">
        <v>211</v>
      </c>
      <c r="B211" t="s">
        <v>430</v>
      </c>
      <c r="C211" s="12" t="s">
        <v>431</v>
      </c>
      <c r="D211" s="12" t="s">
        <v>1813</v>
      </c>
      <c r="E211" s="11">
        <v>3</v>
      </c>
      <c r="F211">
        <v>-2.2999999999999998</v>
      </c>
      <c r="G211">
        <v>-6.5</v>
      </c>
    </row>
    <row r="212" spans="1:7" s="19" customFormat="1">
      <c r="A212" s="11">
        <v>212</v>
      </c>
      <c r="B212" t="s">
        <v>416</v>
      </c>
      <c r="C212" s="12" t="s">
        <v>417</v>
      </c>
      <c r="D212" s="12" t="s">
        <v>1814</v>
      </c>
      <c r="E212" s="11">
        <v>3</v>
      </c>
      <c r="F212">
        <v>-2.7</v>
      </c>
      <c r="G212">
        <v>-6.8</v>
      </c>
    </row>
    <row r="213" spans="1:7">
      <c r="A213" s="11">
        <v>213</v>
      </c>
      <c r="B213" t="s">
        <v>442</v>
      </c>
      <c r="C213" s="12" t="s">
        <v>443</v>
      </c>
      <c r="D213" s="12" t="s">
        <v>1815</v>
      </c>
      <c r="E213" s="11">
        <v>3</v>
      </c>
      <c r="F213">
        <v>-0.3</v>
      </c>
      <c r="G213">
        <v>-3.8</v>
      </c>
    </row>
    <row r="214" spans="1:7">
      <c r="A214" s="11">
        <v>214</v>
      </c>
      <c r="B214" t="s">
        <v>410</v>
      </c>
      <c r="C214" s="12" t="s">
        <v>411</v>
      </c>
      <c r="D214" s="12" t="s">
        <v>1816</v>
      </c>
      <c r="E214" s="11">
        <v>2</v>
      </c>
      <c r="F214">
        <v>-3.4</v>
      </c>
      <c r="G214">
        <v>-7.6</v>
      </c>
    </row>
    <row r="215" spans="1:7" s="19" customFormat="1">
      <c r="A215" s="11">
        <v>215</v>
      </c>
      <c r="B215" t="s">
        <v>414</v>
      </c>
      <c r="C215" s="12" t="s">
        <v>415</v>
      </c>
      <c r="D215" s="12" t="s">
        <v>1817</v>
      </c>
      <c r="E215" s="11">
        <v>3</v>
      </c>
      <c r="F215">
        <v>-4.5</v>
      </c>
      <c r="G215">
        <v>-9.1999999999999993</v>
      </c>
    </row>
    <row r="216" spans="1:7">
      <c r="A216" s="11">
        <v>216</v>
      </c>
      <c r="B216" t="s">
        <v>404</v>
      </c>
      <c r="C216" s="12" t="s">
        <v>405</v>
      </c>
      <c r="D216" s="12" t="s">
        <v>1818</v>
      </c>
      <c r="E216" s="11">
        <v>2</v>
      </c>
      <c r="F216">
        <v>-3.7</v>
      </c>
      <c r="G216">
        <v>-7.7</v>
      </c>
    </row>
    <row r="217" spans="1:7">
      <c r="A217" s="11">
        <v>217</v>
      </c>
      <c r="B217" t="s">
        <v>440</v>
      </c>
      <c r="C217" s="12" t="s">
        <v>441</v>
      </c>
      <c r="D217" s="12" t="s">
        <v>1819</v>
      </c>
      <c r="E217" s="11">
        <v>3</v>
      </c>
      <c r="F217">
        <v>-0.8</v>
      </c>
      <c r="G217">
        <v>-5.6</v>
      </c>
    </row>
    <row r="218" spans="1:7">
      <c r="A218" s="11">
        <v>218</v>
      </c>
      <c r="B218" t="s">
        <v>418</v>
      </c>
      <c r="C218" s="12" t="s">
        <v>419</v>
      </c>
      <c r="D218" s="12" t="s">
        <v>1820</v>
      </c>
      <c r="E218" s="11">
        <v>3</v>
      </c>
      <c r="F218">
        <v>-2.9</v>
      </c>
      <c r="G218">
        <v>-6.9</v>
      </c>
    </row>
    <row r="219" spans="1:7">
      <c r="A219" s="11">
        <v>219</v>
      </c>
      <c r="B219" t="s">
        <v>426</v>
      </c>
      <c r="C219" s="12" t="s">
        <v>427</v>
      </c>
      <c r="D219" s="12" t="s">
        <v>1821</v>
      </c>
      <c r="E219" s="11">
        <v>3</v>
      </c>
      <c r="F219">
        <v>-2.7</v>
      </c>
      <c r="G219">
        <v>-6.7</v>
      </c>
    </row>
    <row r="220" spans="1:7">
      <c r="A220" s="11">
        <v>220</v>
      </c>
      <c r="B220" t="s">
        <v>438</v>
      </c>
      <c r="C220" s="12" t="s">
        <v>439</v>
      </c>
      <c r="D220" s="12" t="s">
        <v>1822</v>
      </c>
      <c r="E220" s="11">
        <v>3</v>
      </c>
      <c r="F220">
        <v>-0.6</v>
      </c>
      <c r="G220">
        <v>-4.2</v>
      </c>
    </row>
    <row r="221" spans="1:7">
      <c r="A221" s="11">
        <v>221</v>
      </c>
      <c r="B221" t="s">
        <v>448</v>
      </c>
      <c r="C221" s="12" t="s">
        <v>449</v>
      </c>
      <c r="D221" s="12" t="s">
        <v>1822</v>
      </c>
      <c r="E221" s="11">
        <v>3</v>
      </c>
      <c r="F221">
        <v>-0.6</v>
      </c>
      <c r="G221">
        <v>-5.0999999999999996</v>
      </c>
    </row>
    <row r="222" spans="1:7">
      <c r="A222" s="11">
        <v>222</v>
      </c>
      <c r="B222" t="s">
        <v>412</v>
      </c>
      <c r="C222" s="12" t="s">
        <v>413</v>
      </c>
      <c r="D222" s="12" t="s">
        <v>1821</v>
      </c>
      <c r="E222" s="11">
        <v>3</v>
      </c>
      <c r="F222">
        <v>-6.5</v>
      </c>
      <c r="G222">
        <v>-12.9</v>
      </c>
    </row>
    <row r="223" spans="1:7" s="19" customFormat="1">
      <c r="A223" s="11">
        <v>223</v>
      </c>
      <c r="B223" t="s">
        <v>420</v>
      </c>
      <c r="C223" s="12" t="s">
        <v>421</v>
      </c>
      <c r="D223" s="12" t="s">
        <v>1823</v>
      </c>
      <c r="E223" s="11">
        <v>3</v>
      </c>
      <c r="F223">
        <v>-2.8</v>
      </c>
      <c r="G223">
        <v>-7.5</v>
      </c>
    </row>
    <row r="224" spans="1:7">
      <c r="A224" s="11">
        <v>224</v>
      </c>
      <c r="B224" t="s">
        <v>436</v>
      </c>
      <c r="C224" s="12" t="s">
        <v>437</v>
      </c>
      <c r="D224" s="12" t="s">
        <v>1824</v>
      </c>
      <c r="E224" s="11">
        <v>3</v>
      </c>
      <c r="F224">
        <v>-1.7</v>
      </c>
      <c r="G224">
        <v>-4.8</v>
      </c>
    </row>
    <row r="225" spans="1:7" s="19" customFormat="1">
      <c r="A225" s="11">
        <v>225</v>
      </c>
      <c r="B225" t="s">
        <v>450</v>
      </c>
      <c r="C225" s="12" t="s">
        <v>451</v>
      </c>
      <c r="D225" s="12" t="s">
        <v>1825</v>
      </c>
      <c r="E225" s="11">
        <v>4</v>
      </c>
      <c r="F225"/>
      <c r="G225"/>
    </row>
    <row r="226" spans="1:7">
      <c r="A226" s="11">
        <v>226</v>
      </c>
      <c r="B226" t="s">
        <v>463</v>
      </c>
      <c r="C226" s="12" t="s">
        <v>464</v>
      </c>
      <c r="D226" s="12" t="s">
        <v>1825</v>
      </c>
      <c r="E226" s="11">
        <v>4</v>
      </c>
      <c r="F226">
        <v>0.3</v>
      </c>
      <c r="G226">
        <v>-3.8</v>
      </c>
    </row>
    <row r="227" spans="1:7">
      <c r="A227" s="11">
        <v>227</v>
      </c>
      <c r="B227" t="s">
        <v>432</v>
      </c>
      <c r="C227" s="12" t="s">
        <v>433</v>
      </c>
      <c r="D227" s="12" t="s">
        <v>1826</v>
      </c>
      <c r="E227" s="11">
        <v>3</v>
      </c>
      <c r="F227">
        <v>-2.1</v>
      </c>
      <c r="G227">
        <v>-5.4</v>
      </c>
    </row>
    <row r="228" spans="1:7" s="19" customFormat="1">
      <c r="A228" s="11">
        <v>228</v>
      </c>
      <c r="B228" t="s">
        <v>452</v>
      </c>
      <c r="C228" s="12" t="s">
        <v>453</v>
      </c>
      <c r="D228" s="12" t="s">
        <v>1825</v>
      </c>
      <c r="E228" s="11">
        <v>4</v>
      </c>
      <c r="F228">
        <v>-1.4</v>
      </c>
      <c r="G228">
        <v>-5</v>
      </c>
    </row>
    <row r="229" spans="1:7">
      <c r="A229" s="11">
        <v>229</v>
      </c>
      <c r="B229" t="s">
        <v>406</v>
      </c>
      <c r="C229" s="12" t="s">
        <v>407</v>
      </c>
      <c r="D229" s="12" t="s">
        <v>1827</v>
      </c>
      <c r="E229" s="11">
        <v>2</v>
      </c>
      <c r="F229">
        <v>-2.8</v>
      </c>
      <c r="G229">
        <v>-6.2</v>
      </c>
    </row>
    <row r="230" spans="1:7">
      <c r="A230" s="11">
        <v>230</v>
      </c>
      <c r="B230" t="s">
        <v>424</v>
      </c>
      <c r="C230" s="12" t="s">
        <v>425</v>
      </c>
      <c r="D230" s="12" t="s">
        <v>1828</v>
      </c>
      <c r="E230" s="11">
        <v>3</v>
      </c>
      <c r="F230">
        <v>-2.1</v>
      </c>
      <c r="G230">
        <v>-5.6</v>
      </c>
    </row>
    <row r="231" spans="1:7">
      <c r="A231" s="11">
        <v>231</v>
      </c>
      <c r="B231" t="s">
        <v>461</v>
      </c>
      <c r="C231" s="12" t="s">
        <v>462</v>
      </c>
      <c r="D231" s="12" t="s">
        <v>1829</v>
      </c>
      <c r="E231" s="11">
        <v>4</v>
      </c>
      <c r="F231">
        <v>0.5</v>
      </c>
      <c r="G231">
        <v>-3.9</v>
      </c>
    </row>
    <row r="232" spans="1:7" s="20" customFormat="1">
      <c r="A232" s="11">
        <v>232</v>
      </c>
      <c r="B232" t="s">
        <v>408</v>
      </c>
      <c r="C232" s="12" t="s">
        <v>409</v>
      </c>
      <c r="D232" s="12" t="s">
        <v>1827</v>
      </c>
      <c r="E232" s="11">
        <v>2</v>
      </c>
      <c r="F232">
        <v>-2.8</v>
      </c>
      <c r="G232">
        <v>-6.2</v>
      </c>
    </row>
    <row r="233" spans="1:7">
      <c r="A233" s="11">
        <v>233</v>
      </c>
      <c r="B233" t="s">
        <v>428</v>
      </c>
      <c r="C233" s="12" t="s">
        <v>429</v>
      </c>
      <c r="D233" s="12" t="s">
        <v>1830</v>
      </c>
      <c r="E233" s="11">
        <v>3</v>
      </c>
      <c r="F233">
        <v>-2.2999999999999998</v>
      </c>
      <c r="G233">
        <v>-6.9</v>
      </c>
    </row>
    <row r="234" spans="1:7">
      <c r="A234" s="11">
        <v>234</v>
      </c>
      <c r="B234" t="s">
        <v>457</v>
      </c>
      <c r="C234" s="12" t="s">
        <v>458</v>
      </c>
      <c r="D234" s="12" t="s">
        <v>1831</v>
      </c>
      <c r="E234" s="11">
        <v>4</v>
      </c>
      <c r="F234">
        <v>-0.9</v>
      </c>
      <c r="G234">
        <v>-4.0999999999999996</v>
      </c>
    </row>
    <row r="235" spans="1:7">
      <c r="A235" s="11">
        <v>235</v>
      </c>
      <c r="B235" t="s">
        <v>465</v>
      </c>
      <c r="C235" s="12" t="s">
        <v>466</v>
      </c>
      <c r="D235" s="12" t="s">
        <v>1832</v>
      </c>
      <c r="E235" s="11">
        <v>4</v>
      </c>
      <c r="F235">
        <v>1</v>
      </c>
      <c r="G235">
        <v>-2.7</v>
      </c>
    </row>
    <row r="236" spans="1:7" s="19" customFormat="1">
      <c r="A236" s="11">
        <v>236</v>
      </c>
      <c r="B236" t="s">
        <v>454</v>
      </c>
      <c r="C236" s="12" t="s">
        <v>455</v>
      </c>
      <c r="D236" s="12" t="s">
        <v>1833</v>
      </c>
      <c r="E236" s="11">
        <v>4</v>
      </c>
      <c r="F236">
        <v>-1.4</v>
      </c>
      <c r="G236">
        <v>-4.5</v>
      </c>
    </row>
    <row r="237" spans="1:7">
      <c r="A237" s="11">
        <v>237</v>
      </c>
      <c r="B237" t="s">
        <v>456</v>
      </c>
      <c r="C237" s="12" t="s">
        <v>309</v>
      </c>
      <c r="D237" s="12" t="s">
        <v>1833</v>
      </c>
      <c r="E237" s="11">
        <v>4</v>
      </c>
      <c r="F237">
        <v>-1.2</v>
      </c>
      <c r="G237">
        <v>-5.2</v>
      </c>
    </row>
    <row r="238" spans="1:7" s="20" customFormat="1">
      <c r="A238" s="11">
        <v>238</v>
      </c>
      <c r="B238" t="s">
        <v>444</v>
      </c>
      <c r="C238" s="12" t="s">
        <v>445</v>
      </c>
      <c r="D238" s="12" t="s">
        <v>1834</v>
      </c>
      <c r="E238" s="11">
        <v>3</v>
      </c>
      <c r="F238">
        <v>-0.7</v>
      </c>
      <c r="G238">
        <v>-4.0999999999999996</v>
      </c>
    </row>
    <row r="239" spans="1:7">
      <c r="A239" s="11">
        <v>239</v>
      </c>
      <c r="B239" t="s">
        <v>467</v>
      </c>
      <c r="C239" s="12" t="s">
        <v>468</v>
      </c>
      <c r="D239" s="12" t="s">
        <v>1835</v>
      </c>
      <c r="E239" s="11">
        <v>4</v>
      </c>
      <c r="F239">
        <v>0.9</v>
      </c>
      <c r="G239">
        <v>-2.6</v>
      </c>
    </row>
    <row r="240" spans="1:7">
      <c r="A240" s="11">
        <v>240</v>
      </c>
      <c r="B240" t="s">
        <v>459</v>
      </c>
      <c r="C240" s="12" t="s">
        <v>460</v>
      </c>
      <c r="D240" s="12" t="s">
        <v>1836</v>
      </c>
      <c r="E240" s="11">
        <v>4</v>
      </c>
      <c r="F240">
        <v>-0.1</v>
      </c>
      <c r="G240">
        <v>-3.2</v>
      </c>
    </row>
    <row r="241" spans="1:7" s="20" customFormat="1">
      <c r="A241" s="11">
        <v>241</v>
      </c>
      <c r="B241" t="s">
        <v>446</v>
      </c>
      <c r="C241" s="12" t="s">
        <v>447</v>
      </c>
      <c r="D241" s="12" t="s">
        <v>1837</v>
      </c>
      <c r="E241" s="11">
        <v>3</v>
      </c>
      <c r="F241">
        <v>-1.2</v>
      </c>
      <c r="G241">
        <v>-5.5</v>
      </c>
    </row>
    <row r="242" spans="1:7" s="19" customFormat="1">
      <c r="A242" s="11">
        <v>242</v>
      </c>
      <c r="B242" t="s">
        <v>469</v>
      </c>
      <c r="C242" s="12" t="s">
        <v>470</v>
      </c>
      <c r="D242" s="12" t="s">
        <v>2410</v>
      </c>
      <c r="E242" s="11">
        <v>4</v>
      </c>
      <c r="F242">
        <v>-2.8</v>
      </c>
      <c r="G242">
        <v>-5.5</v>
      </c>
    </row>
    <row r="243" spans="1:7">
      <c r="A243" s="11">
        <v>243</v>
      </c>
      <c r="B243" t="s">
        <v>483</v>
      </c>
      <c r="C243" s="12" t="s">
        <v>484</v>
      </c>
      <c r="D243" s="12" t="s">
        <v>1838</v>
      </c>
      <c r="E243" s="11">
        <v>4</v>
      </c>
      <c r="F243">
        <v>0.3</v>
      </c>
      <c r="G243">
        <v>-3.1</v>
      </c>
    </row>
    <row r="244" spans="1:7" s="19" customFormat="1">
      <c r="A244" s="11">
        <v>244</v>
      </c>
      <c r="B244" t="s">
        <v>471</v>
      </c>
      <c r="C244" s="12" t="s">
        <v>472</v>
      </c>
      <c r="D244" s="13" t="s">
        <v>1839</v>
      </c>
      <c r="E244" s="11">
        <v>4</v>
      </c>
      <c r="F244">
        <v>-1.2</v>
      </c>
      <c r="G244">
        <v>-4.2</v>
      </c>
    </row>
    <row r="245" spans="1:7">
      <c r="A245" s="11">
        <v>245</v>
      </c>
      <c r="B245" t="s">
        <v>477</v>
      </c>
      <c r="C245" s="12" t="s">
        <v>478</v>
      </c>
      <c r="D245" s="12" t="s">
        <v>1840</v>
      </c>
      <c r="E245" s="11">
        <v>4</v>
      </c>
      <c r="F245">
        <v>-0.6</v>
      </c>
      <c r="G245">
        <v>-4.4000000000000004</v>
      </c>
    </row>
    <row r="246" spans="1:7">
      <c r="A246" s="11">
        <v>246</v>
      </c>
      <c r="B246" t="s">
        <v>481</v>
      </c>
      <c r="C246" s="12" t="s">
        <v>482</v>
      </c>
      <c r="D246" s="12" t="s">
        <v>1841</v>
      </c>
      <c r="E246" s="11">
        <v>4</v>
      </c>
      <c r="F246">
        <v>-0.4</v>
      </c>
      <c r="G246">
        <v>-4.3</v>
      </c>
    </row>
    <row r="247" spans="1:7">
      <c r="A247" s="11">
        <v>247</v>
      </c>
      <c r="B247" t="s">
        <v>485</v>
      </c>
      <c r="C247" s="12" t="s">
        <v>486</v>
      </c>
      <c r="D247" s="12" t="s">
        <v>1842</v>
      </c>
      <c r="E247" s="11">
        <v>4</v>
      </c>
      <c r="F247">
        <v>0.4</v>
      </c>
      <c r="G247">
        <v>-3.2</v>
      </c>
    </row>
    <row r="248" spans="1:7">
      <c r="A248" s="11">
        <v>248</v>
      </c>
      <c r="B248" t="s">
        <v>475</v>
      </c>
      <c r="C248" s="12" t="s">
        <v>476</v>
      </c>
      <c r="D248" s="12" t="s">
        <v>1839</v>
      </c>
      <c r="E248" s="11">
        <v>4</v>
      </c>
      <c r="F248">
        <v>-0.6</v>
      </c>
      <c r="G248">
        <v>-3.9</v>
      </c>
    </row>
    <row r="249" spans="1:7">
      <c r="A249" s="11">
        <v>249</v>
      </c>
      <c r="B249" t="s">
        <v>473</v>
      </c>
      <c r="C249" s="12" t="s">
        <v>474</v>
      </c>
      <c r="D249" s="12" t="s">
        <v>1843</v>
      </c>
      <c r="E249" s="11">
        <v>4</v>
      </c>
      <c r="F249">
        <v>-0.2</v>
      </c>
      <c r="G249">
        <v>-3.4</v>
      </c>
    </row>
    <row r="250" spans="1:7">
      <c r="A250" s="11">
        <v>250</v>
      </c>
      <c r="B250" t="s">
        <v>479</v>
      </c>
      <c r="C250" s="12" t="s">
        <v>480</v>
      </c>
      <c r="D250" s="12" t="s">
        <v>1839</v>
      </c>
      <c r="E250" s="11">
        <v>4</v>
      </c>
      <c r="F250">
        <v>-0.1</v>
      </c>
      <c r="G250">
        <v>-3.9</v>
      </c>
    </row>
    <row r="251" spans="1:7">
      <c r="A251" s="11">
        <v>251</v>
      </c>
      <c r="B251" t="s">
        <v>493</v>
      </c>
      <c r="C251" s="12" t="s">
        <v>494</v>
      </c>
      <c r="D251" s="12" t="s">
        <v>1844</v>
      </c>
      <c r="E251" s="11">
        <v>4</v>
      </c>
      <c r="F251">
        <v>1</v>
      </c>
      <c r="G251">
        <v>-2.2999999999999998</v>
      </c>
    </row>
    <row r="252" spans="1:7" s="19" customFormat="1">
      <c r="A252" s="11">
        <v>252</v>
      </c>
      <c r="B252" t="s">
        <v>499</v>
      </c>
      <c r="C252" s="12" t="s">
        <v>500</v>
      </c>
      <c r="D252" s="12" t="s">
        <v>1845</v>
      </c>
      <c r="E252" s="11">
        <v>5</v>
      </c>
      <c r="F252">
        <v>-1.3</v>
      </c>
      <c r="G252">
        <v>-4.4000000000000004</v>
      </c>
    </row>
    <row r="253" spans="1:7">
      <c r="A253" s="11">
        <v>253</v>
      </c>
      <c r="B253" t="s">
        <v>487</v>
      </c>
      <c r="C253" s="12" t="s">
        <v>488</v>
      </c>
      <c r="D253" s="12" t="s">
        <v>1846</v>
      </c>
      <c r="E253" s="11">
        <v>4</v>
      </c>
      <c r="F253">
        <v>0.4</v>
      </c>
      <c r="G253">
        <v>-2.5</v>
      </c>
    </row>
    <row r="254" spans="1:7" s="20" customFormat="1">
      <c r="A254" s="11">
        <v>254</v>
      </c>
      <c r="B254" t="s">
        <v>497</v>
      </c>
      <c r="C254" s="12" t="s">
        <v>498</v>
      </c>
      <c r="D254" s="12" t="s">
        <v>1847</v>
      </c>
      <c r="E254" s="11">
        <v>4</v>
      </c>
      <c r="F254">
        <v>2.4</v>
      </c>
      <c r="G254">
        <v>-0.3</v>
      </c>
    </row>
    <row r="255" spans="1:7">
      <c r="A255" s="11">
        <v>255</v>
      </c>
      <c r="B255" t="s">
        <v>501</v>
      </c>
      <c r="C255" s="12" t="s">
        <v>502</v>
      </c>
      <c r="D255" s="12" t="s">
        <v>1848</v>
      </c>
      <c r="E255" s="11">
        <v>5</v>
      </c>
      <c r="F255">
        <v>2.6</v>
      </c>
      <c r="G255">
        <v>-0.7</v>
      </c>
    </row>
    <row r="256" spans="1:7">
      <c r="A256" s="11">
        <v>257</v>
      </c>
      <c r="B256" t="s">
        <v>489</v>
      </c>
      <c r="C256" s="12" t="s">
        <v>490</v>
      </c>
      <c r="D256" s="12" t="s">
        <v>1849</v>
      </c>
      <c r="E256" s="11">
        <v>4</v>
      </c>
      <c r="F256">
        <v>1</v>
      </c>
      <c r="G256">
        <v>-2.7</v>
      </c>
    </row>
    <row r="257" spans="1:7" s="20" customFormat="1">
      <c r="A257" s="11">
        <v>258</v>
      </c>
      <c r="B257" t="s">
        <v>495</v>
      </c>
      <c r="C257" s="12" t="s">
        <v>496</v>
      </c>
      <c r="D257" s="12" t="s">
        <v>1850</v>
      </c>
      <c r="E257" s="11">
        <v>4</v>
      </c>
      <c r="F257">
        <v>2.4</v>
      </c>
      <c r="G257">
        <v>-1.3</v>
      </c>
    </row>
    <row r="258" spans="1:7">
      <c r="A258" s="11">
        <v>259</v>
      </c>
      <c r="B258" t="s">
        <v>491</v>
      </c>
      <c r="C258" s="12" t="s">
        <v>492</v>
      </c>
      <c r="D258" s="12" t="s">
        <v>1851</v>
      </c>
      <c r="E258" s="11">
        <v>4</v>
      </c>
      <c r="F258">
        <v>1.4</v>
      </c>
      <c r="G258">
        <v>-3.4</v>
      </c>
    </row>
    <row r="259" spans="1:7">
      <c r="A259" s="11">
        <v>260</v>
      </c>
      <c r="B259" t="s">
        <v>535</v>
      </c>
      <c r="C259" s="12" t="s">
        <v>536</v>
      </c>
      <c r="D259" s="12" t="s">
        <v>1852</v>
      </c>
      <c r="E259" s="11">
        <v>5</v>
      </c>
      <c r="F259">
        <v>1.9</v>
      </c>
      <c r="G259">
        <v>-0.3</v>
      </c>
    </row>
    <row r="260" spans="1:7">
      <c r="A260" s="11">
        <v>261</v>
      </c>
      <c r="B260" t="s">
        <v>537</v>
      </c>
      <c r="C260" s="12" t="s">
        <v>538</v>
      </c>
      <c r="D260" s="12" t="s">
        <v>1852</v>
      </c>
      <c r="E260" s="11">
        <v>5</v>
      </c>
      <c r="F260">
        <v>2.1</v>
      </c>
      <c r="G260">
        <v>-0.5</v>
      </c>
    </row>
    <row r="261" spans="1:7">
      <c r="A261" s="11">
        <v>262</v>
      </c>
      <c r="B261" t="s">
        <v>505</v>
      </c>
      <c r="C261" s="12" t="s">
        <v>506</v>
      </c>
      <c r="D261" s="12" t="s">
        <v>1853</v>
      </c>
      <c r="E261" s="11">
        <v>3</v>
      </c>
      <c r="F261">
        <v>-0.9</v>
      </c>
      <c r="G261">
        <v>-3.4</v>
      </c>
    </row>
    <row r="262" spans="1:7">
      <c r="A262" s="11">
        <v>263</v>
      </c>
      <c r="B262" t="s">
        <v>507</v>
      </c>
      <c r="C262" s="12" t="s">
        <v>508</v>
      </c>
      <c r="D262" s="12" t="s">
        <v>1854</v>
      </c>
      <c r="E262" s="11">
        <v>3</v>
      </c>
      <c r="F262">
        <v>-1.4</v>
      </c>
      <c r="G262">
        <v>-4</v>
      </c>
    </row>
    <row r="263" spans="1:7" s="20" customFormat="1">
      <c r="A263" s="11">
        <v>264</v>
      </c>
      <c r="B263" t="s">
        <v>533</v>
      </c>
      <c r="C263" s="12" t="s">
        <v>534</v>
      </c>
      <c r="D263" s="12" t="s">
        <v>1855</v>
      </c>
      <c r="E263" s="11">
        <v>4</v>
      </c>
      <c r="F263">
        <v>1.7</v>
      </c>
      <c r="G263">
        <v>-1.3</v>
      </c>
    </row>
    <row r="264" spans="1:7">
      <c r="A264" s="11">
        <v>265</v>
      </c>
      <c r="B264" t="s">
        <v>529</v>
      </c>
      <c r="C264" s="12" t="s">
        <v>530</v>
      </c>
      <c r="D264" s="12" t="s">
        <v>1856</v>
      </c>
      <c r="E264" s="11">
        <v>4</v>
      </c>
      <c r="F264">
        <v>0.5</v>
      </c>
      <c r="G264">
        <v>-1.5</v>
      </c>
    </row>
    <row r="265" spans="1:7" s="20" customFormat="1">
      <c r="A265" s="11">
        <v>266</v>
      </c>
      <c r="B265" t="s">
        <v>515</v>
      </c>
      <c r="C265" s="12" t="s">
        <v>516</v>
      </c>
      <c r="D265" s="12" t="s">
        <v>1857</v>
      </c>
      <c r="E265" s="11">
        <v>3</v>
      </c>
      <c r="F265">
        <v>-0.9</v>
      </c>
      <c r="G265">
        <v>-3.4</v>
      </c>
    </row>
    <row r="266" spans="1:7">
      <c r="A266" s="11">
        <v>267</v>
      </c>
      <c r="B266" t="s">
        <v>511</v>
      </c>
      <c r="C266" s="12" t="s">
        <v>512</v>
      </c>
      <c r="D266" s="12" t="s">
        <v>1858</v>
      </c>
      <c r="E266" s="11">
        <v>3</v>
      </c>
      <c r="F266">
        <v>-1.5</v>
      </c>
      <c r="G266">
        <v>-4.3</v>
      </c>
    </row>
    <row r="267" spans="1:7" s="19" customFormat="1">
      <c r="A267" s="11">
        <v>268</v>
      </c>
      <c r="B267" t="s">
        <v>525</v>
      </c>
      <c r="C267" s="12" t="s">
        <v>526</v>
      </c>
      <c r="D267" s="12" t="s">
        <v>1859</v>
      </c>
      <c r="E267" s="11">
        <v>4</v>
      </c>
      <c r="F267">
        <v>-2.1</v>
      </c>
      <c r="G267">
        <v>-5.0999999999999996</v>
      </c>
    </row>
    <row r="268" spans="1:7">
      <c r="A268" s="11">
        <v>269</v>
      </c>
      <c r="B268" t="s">
        <v>517</v>
      </c>
      <c r="C268" s="12" t="s">
        <v>518</v>
      </c>
      <c r="D268" s="12" t="s">
        <v>1860</v>
      </c>
      <c r="E268" s="11">
        <v>3</v>
      </c>
      <c r="F268">
        <v>-1</v>
      </c>
      <c r="G268">
        <v>-4.5999999999999996</v>
      </c>
    </row>
    <row r="269" spans="1:7" s="20" customFormat="1">
      <c r="A269" s="11">
        <v>270</v>
      </c>
      <c r="B269" t="s">
        <v>531</v>
      </c>
      <c r="C269" s="12" t="s">
        <v>532</v>
      </c>
      <c r="D269" s="12" t="s">
        <v>1855</v>
      </c>
      <c r="E269" s="11">
        <v>4</v>
      </c>
      <c r="F269">
        <v>1.9</v>
      </c>
      <c r="G269">
        <v>-0.7</v>
      </c>
    </row>
    <row r="270" spans="1:7" s="19" customFormat="1">
      <c r="A270" s="11">
        <v>271</v>
      </c>
      <c r="B270" t="s">
        <v>1534</v>
      </c>
      <c r="C270" s="12" t="s">
        <v>1575</v>
      </c>
      <c r="D270" s="12" t="s">
        <v>1861</v>
      </c>
      <c r="E270" s="11">
        <v>4</v>
      </c>
      <c r="F270">
        <v>-1.4</v>
      </c>
      <c r="G270">
        <v>-5</v>
      </c>
    </row>
    <row r="271" spans="1:7" s="19" customFormat="1">
      <c r="A271" s="11">
        <v>272</v>
      </c>
      <c r="B271" t="s">
        <v>503</v>
      </c>
      <c r="C271" s="12" t="s">
        <v>504</v>
      </c>
      <c r="D271" s="12" t="s">
        <v>1862</v>
      </c>
      <c r="E271" s="11">
        <v>3</v>
      </c>
      <c r="F271">
        <v>-2.7</v>
      </c>
      <c r="G271">
        <v>-5.8</v>
      </c>
    </row>
    <row r="272" spans="1:7">
      <c r="A272" s="11">
        <v>273</v>
      </c>
      <c r="B272" t="s">
        <v>519</v>
      </c>
      <c r="C272" s="12" t="s">
        <v>520</v>
      </c>
      <c r="D272" s="12" t="s">
        <v>1863</v>
      </c>
      <c r="E272" s="11">
        <v>3</v>
      </c>
      <c r="F272">
        <v>-1.4</v>
      </c>
      <c r="G272">
        <v>-4.4000000000000004</v>
      </c>
    </row>
    <row r="273" spans="1:7">
      <c r="A273" s="11">
        <v>274</v>
      </c>
      <c r="B273" t="s">
        <v>416</v>
      </c>
      <c r="C273" s="12" t="s">
        <v>417</v>
      </c>
      <c r="D273" s="12" t="s">
        <v>1864</v>
      </c>
      <c r="E273" s="11">
        <v>4</v>
      </c>
      <c r="F273">
        <v>-0.5</v>
      </c>
      <c r="G273">
        <v>-3.2</v>
      </c>
    </row>
    <row r="274" spans="1:7" s="20" customFormat="1">
      <c r="A274" s="11">
        <v>275</v>
      </c>
      <c r="B274" t="s">
        <v>521</v>
      </c>
      <c r="C274" s="12" t="s">
        <v>522</v>
      </c>
      <c r="D274" s="12" t="s">
        <v>1865</v>
      </c>
      <c r="E274" s="11">
        <v>3</v>
      </c>
      <c r="F274">
        <v>-1.4</v>
      </c>
      <c r="G274">
        <v>-4.0999999999999996</v>
      </c>
    </row>
    <row r="275" spans="1:7" s="20" customFormat="1">
      <c r="A275" s="11">
        <v>276</v>
      </c>
      <c r="B275" t="s">
        <v>513</v>
      </c>
      <c r="C275" s="12" t="s">
        <v>514</v>
      </c>
      <c r="D275" s="12" t="s">
        <v>1866</v>
      </c>
      <c r="E275" s="11">
        <v>3</v>
      </c>
      <c r="F275">
        <v>-0.2</v>
      </c>
      <c r="G275">
        <v>-2.5</v>
      </c>
    </row>
    <row r="276" spans="1:7" s="20" customFormat="1">
      <c r="A276" s="11">
        <v>277</v>
      </c>
      <c r="B276" t="s">
        <v>523</v>
      </c>
      <c r="C276" s="12" t="s">
        <v>524</v>
      </c>
      <c r="D276" s="12" t="s">
        <v>1867</v>
      </c>
      <c r="E276" s="11">
        <v>3</v>
      </c>
      <c r="F276">
        <v>-1</v>
      </c>
      <c r="G276">
        <v>-4.0999999999999996</v>
      </c>
    </row>
    <row r="277" spans="1:7">
      <c r="A277" s="11">
        <v>278</v>
      </c>
      <c r="B277" t="s">
        <v>509</v>
      </c>
      <c r="C277" s="12" t="s">
        <v>510</v>
      </c>
      <c r="D277" s="12" t="s">
        <v>1868</v>
      </c>
      <c r="E277" s="11">
        <v>3</v>
      </c>
      <c r="F277">
        <v>-1.5</v>
      </c>
      <c r="G277">
        <v>-4.0999999999999996</v>
      </c>
    </row>
    <row r="278" spans="1:7">
      <c r="A278" s="11">
        <v>279</v>
      </c>
      <c r="B278" t="s">
        <v>527</v>
      </c>
      <c r="C278" s="12" t="s">
        <v>528</v>
      </c>
      <c r="D278" s="12" t="s">
        <v>1869</v>
      </c>
      <c r="E278" s="11">
        <v>4</v>
      </c>
      <c r="F278">
        <v>-0.8</v>
      </c>
      <c r="G278">
        <v>-3.7</v>
      </c>
    </row>
    <row r="279" spans="1:7" s="19" customFormat="1">
      <c r="A279" s="11">
        <v>280</v>
      </c>
      <c r="B279" t="s">
        <v>579</v>
      </c>
      <c r="C279" s="12" t="s">
        <v>580</v>
      </c>
      <c r="D279" s="12" t="s">
        <v>1870</v>
      </c>
      <c r="E279" s="11">
        <v>5</v>
      </c>
      <c r="F279">
        <v>-0.2</v>
      </c>
      <c r="G279">
        <v>-3</v>
      </c>
    </row>
    <row r="280" spans="1:7">
      <c r="A280" s="11">
        <v>281</v>
      </c>
      <c r="B280" t="s">
        <v>571</v>
      </c>
      <c r="C280" s="12" t="s">
        <v>572</v>
      </c>
      <c r="D280" s="12" t="s">
        <v>1871</v>
      </c>
      <c r="E280" s="11">
        <v>4</v>
      </c>
      <c r="F280">
        <v>1.1000000000000001</v>
      </c>
      <c r="G280">
        <v>-2.8</v>
      </c>
    </row>
    <row r="281" spans="1:7" s="19" customFormat="1">
      <c r="A281" s="11">
        <v>282</v>
      </c>
      <c r="B281" t="s">
        <v>543</v>
      </c>
      <c r="C281" s="12" t="s">
        <v>544</v>
      </c>
      <c r="D281" s="12" t="s">
        <v>1872</v>
      </c>
      <c r="E281" s="11">
        <v>3</v>
      </c>
      <c r="F281">
        <v>-4</v>
      </c>
      <c r="G281">
        <v>-8.3000000000000007</v>
      </c>
    </row>
    <row r="282" spans="1:7">
      <c r="A282" s="11">
        <v>283</v>
      </c>
      <c r="B282" t="s">
        <v>585</v>
      </c>
      <c r="C282" s="12" t="s">
        <v>586</v>
      </c>
      <c r="D282" s="12" t="s">
        <v>1870</v>
      </c>
      <c r="E282" s="11">
        <v>5</v>
      </c>
      <c r="F282">
        <v>1.7</v>
      </c>
      <c r="G282">
        <v>-1.3</v>
      </c>
    </row>
    <row r="283" spans="1:7">
      <c r="A283" s="11">
        <v>284</v>
      </c>
      <c r="B283" t="s">
        <v>587</v>
      </c>
      <c r="C283" s="12" t="s">
        <v>588</v>
      </c>
      <c r="D283" s="12" t="s">
        <v>1873</v>
      </c>
      <c r="E283" s="11">
        <v>5</v>
      </c>
      <c r="F283">
        <v>2.1</v>
      </c>
      <c r="G283">
        <v>-2</v>
      </c>
    </row>
    <row r="284" spans="1:7">
      <c r="A284" s="11">
        <v>285</v>
      </c>
      <c r="B284" t="s">
        <v>561</v>
      </c>
      <c r="C284" s="12" t="s">
        <v>562</v>
      </c>
      <c r="D284" s="12" t="s">
        <v>1874</v>
      </c>
      <c r="E284" s="11">
        <v>4</v>
      </c>
      <c r="F284">
        <v>-1.3</v>
      </c>
      <c r="G284">
        <v>-5</v>
      </c>
    </row>
    <row r="285" spans="1:7" s="19" customFormat="1">
      <c r="A285" s="11">
        <v>286</v>
      </c>
      <c r="B285" t="s">
        <v>577</v>
      </c>
      <c r="C285" s="12" t="s">
        <v>578</v>
      </c>
      <c r="D285" s="12" t="s">
        <v>1870</v>
      </c>
      <c r="E285" s="11">
        <v>5</v>
      </c>
      <c r="F285">
        <v>-6.3</v>
      </c>
      <c r="G285">
        <v>-8.6</v>
      </c>
    </row>
    <row r="286" spans="1:7">
      <c r="A286" s="11">
        <v>287</v>
      </c>
      <c r="B286" t="s">
        <v>551</v>
      </c>
      <c r="C286" s="12" t="s">
        <v>552</v>
      </c>
      <c r="D286" s="12" t="s">
        <v>1875</v>
      </c>
      <c r="E286" s="11">
        <v>3</v>
      </c>
      <c r="F286">
        <v>-1.3</v>
      </c>
      <c r="G286">
        <v>-5.8</v>
      </c>
    </row>
    <row r="287" spans="1:7">
      <c r="A287" s="11">
        <v>288</v>
      </c>
      <c r="B287" t="s">
        <v>559</v>
      </c>
      <c r="C287" s="12" t="s">
        <v>560</v>
      </c>
      <c r="D287" s="12" t="s">
        <v>1876</v>
      </c>
      <c r="E287" s="11">
        <v>4</v>
      </c>
      <c r="F287">
        <v>-0.3</v>
      </c>
      <c r="G287">
        <v>-3</v>
      </c>
    </row>
    <row r="288" spans="1:7">
      <c r="A288" s="11">
        <v>289</v>
      </c>
      <c r="B288" t="s">
        <v>549</v>
      </c>
      <c r="C288" s="12" t="s">
        <v>550</v>
      </c>
      <c r="D288" s="12" t="s">
        <v>1877</v>
      </c>
      <c r="E288" s="11">
        <v>3</v>
      </c>
      <c r="F288">
        <v>-1.7</v>
      </c>
      <c r="G288">
        <v>-3.9</v>
      </c>
    </row>
    <row r="289" spans="1:7">
      <c r="A289" s="11">
        <v>290</v>
      </c>
      <c r="B289" t="s">
        <v>575</v>
      </c>
      <c r="C289" s="12" t="s">
        <v>576</v>
      </c>
      <c r="D289" s="12" t="s">
        <v>1878</v>
      </c>
      <c r="E289" s="11">
        <v>4</v>
      </c>
      <c r="F289">
        <v>0.6</v>
      </c>
      <c r="G289">
        <v>-3</v>
      </c>
    </row>
    <row r="290" spans="1:7">
      <c r="A290" s="11">
        <v>291</v>
      </c>
      <c r="B290" t="s">
        <v>507</v>
      </c>
      <c r="C290" s="12" t="s">
        <v>508</v>
      </c>
      <c r="D290" s="12" t="s">
        <v>1879</v>
      </c>
      <c r="E290" s="11">
        <v>3</v>
      </c>
      <c r="F290">
        <v>-1</v>
      </c>
      <c r="G290">
        <v>-2.8</v>
      </c>
    </row>
    <row r="291" spans="1:7">
      <c r="A291" s="11">
        <v>292</v>
      </c>
      <c r="B291" t="s">
        <v>563</v>
      </c>
      <c r="C291" s="12" t="s">
        <v>564</v>
      </c>
      <c r="D291" s="12" t="s">
        <v>1880</v>
      </c>
      <c r="E291" s="11">
        <v>4</v>
      </c>
      <c r="F291">
        <v>-0.7</v>
      </c>
      <c r="G291">
        <v>-3.7</v>
      </c>
    </row>
    <row r="292" spans="1:7">
      <c r="A292" s="11">
        <v>293</v>
      </c>
      <c r="B292" t="s">
        <v>565</v>
      </c>
      <c r="C292" s="12" t="s">
        <v>566</v>
      </c>
      <c r="D292" s="12" t="s">
        <v>1881</v>
      </c>
      <c r="E292" s="11">
        <v>4</v>
      </c>
      <c r="F292">
        <v>-0.7</v>
      </c>
      <c r="G292">
        <v>-4</v>
      </c>
    </row>
    <row r="293" spans="1:7">
      <c r="A293" s="11">
        <v>294</v>
      </c>
      <c r="B293" t="s">
        <v>583</v>
      </c>
      <c r="C293" s="12" t="s">
        <v>584</v>
      </c>
      <c r="D293" s="12" t="s">
        <v>1882</v>
      </c>
      <c r="E293" s="11">
        <v>5</v>
      </c>
      <c r="F293">
        <v>2.1</v>
      </c>
      <c r="G293">
        <v>-2.9</v>
      </c>
    </row>
    <row r="294" spans="1:7">
      <c r="A294" s="11">
        <v>295</v>
      </c>
      <c r="B294" t="s">
        <v>547</v>
      </c>
      <c r="C294" s="12" t="s">
        <v>548</v>
      </c>
      <c r="D294" s="12" t="s">
        <v>1883</v>
      </c>
      <c r="E294" s="11">
        <v>3</v>
      </c>
      <c r="F294">
        <v>-1.1000000000000001</v>
      </c>
      <c r="G294">
        <v>-3.3</v>
      </c>
    </row>
    <row r="295" spans="1:7" s="19" customFormat="1">
      <c r="A295" s="11">
        <v>296</v>
      </c>
      <c r="B295" t="s">
        <v>581</v>
      </c>
      <c r="C295" s="12" t="s">
        <v>582</v>
      </c>
      <c r="D295" s="12" t="s">
        <v>1884</v>
      </c>
      <c r="E295" s="11">
        <v>5</v>
      </c>
      <c r="F295">
        <v>1.3</v>
      </c>
      <c r="G295">
        <v>-2.1</v>
      </c>
    </row>
    <row r="296" spans="1:7" s="20" customFormat="1">
      <c r="A296" s="11">
        <v>297</v>
      </c>
      <c r="B296" t="s">
        <v>555</v>
      </c>
      <c r="C296" s="12" t="s">
        <v>556</v>
      </c>
      <c r="D296" s="12" t="s">
        <v>1885</v>
      </c>
      <c r="E296" s="11">
        <v>3</v>
      </c>
      <c r="F296">
        <v>-1.2</v>
      </c>
      <c r="G296">
        <v>-6.5</v>
      </c>
    </row>
    <row r="297" spans="1:7" s="20" customFormat="1">
      <c r="A297" s="11">
        <v>298</v>
      </c>
      <c r="B297" t="s">
        <v>541</v>
      </c>
      <c r="C297" s="12" t="s">
        <v>542</v>
      </c>
      <c r="D297" s="12" t="s">
        <v>1886</v>
      </c>
      <c r="E297" s="11">
        <v>2</v>
      </c>
      <c r="F297">
        <v>-2.2000000000000002</v>
      </c>
      <c r="G297">
        <v>-4.5999999999999996</v>
      </c>
    </row>
    <row r="298" spans="1:7" s="19" customFormat="1">
      <c r="A298" s="11">
        <v>299</v>
      </c>
      <c r="B298" t="s">
        <v>557</v>
      </c>
      <c r="C298" s="12" t="s">
        <v>558</v>
      </c>
      <c r="D298" s="12" t="s">
        <v>1887</v>
      </c>
      <c r="E298" s="11">
        <v>4</v>
      </c>
      <c r="F298">
        <v>-2.4</v>
      </c>
      <c r="G298">
        <v>-5.0999999999999996</v>
      </c>
    </row>
    <row r="299" spans="1:7" s="20" customFormat="1">
      <c r="A299" s="11">
        <v>300</v>
      </c>
      <c r="B299" t="s">
        <v>553</v>
      </c>
      <c r="C299" s="12" t="s">
        <v>554</v>
      </c>
      <c r="D299" s="12" t="s">
        <v>1888</v>
      </c>
      <c r="E299" s="11">
        <v>3</v>
      </c>
      <c r="F299">
        <v>-0.7</v>
      </c>
      <c r="G299">
        <v>-4.0999999999999996</v>
      </c>
    </row>
    <row r="300" spans="1:7">
      <c r="A300" s="11">
        <v>301</v>
      </c>
      <c r="B300" t="s">
        <v>589</v>
      </c>
      <c r="C300" s="12" t="s">
        <v>590</v>
      </c>
      <c r="D300" s="12" t="s">
        <v>1889</v>
      </c>
      <c r="E300" s="11">
        <v>5</v>
      </c>
      <c r="F300">
        <v>3.3</v>
      </c>
      <c r="G300">
        <v>-1.1000000000000001</v>
      </c>
    </row>
    <row r="301" spans="1:7">
      <c r="A301" s="11">
        <v>302</v>
      </c>
      <c r="B301" t="s">
        <v>545</v>
      </c>
      <c r="C301" s="12" t="s">
        <v>546</v>
      </c>
      <c r="D301" s="12" t="s">
        <v>1890</v>
      </c>
      <c r="E301" s="11">
        <v>3</v>
      </c>
      <c r="F301">
        <v>-2.1</v>
      </c>
      <c r="G301">
        <v>-6.3</v>
      </c>
    </row>
    <row r="302" spans="1:7">
      <c r="A302" s="11">
        <v>303</v>
      </c>
      <c r="B302" t="s">
        <v>567</v>
      </c>
      <c r="C302" s="12" t="s">
        <v>568</v>
      </c>
      <c r="D302" s="12" t="s">
        <v>1891</v>
      </c>
      <c r="E302" s="11">
        <v>4</v>
      </c>
      <c r="F302">
        <v>0.4</v>
      </c>
      <c r="G302">
        <v>-3</v>
      </c>
    </row>
    <row r="303" spans="1:7">
      <c r="A303" s="11">
        <v>304</v>
      </c>
      <c r="B303" t="s">
        <v>569</v>
      </c>
      <c r="C303" s="12" t="s">
        <v>570</v>
      </c>
      <c r="D303" s="12" t="s">
        <v>1892</v>
      </c>
      <c r="E303" s="11">
        <v>4</v>
      </c>
      <c r="F303">
        <v>0.4</v>
      </c>
      <c r="G303">
        <v>-3</v>
      </c>
    </row>
    <row r="304" spans="1:7">
      <c r="A304" s="11">
        <v>305</v>
      </c>
      <c r="B304" t="s">
        <v>539</v>
      </c>
      <c r="C304" s="12" t="s">
        <v>540</v>
      </c>
      <c r="D304" s="12" t="s">
        <v>1893</v>
      </c>
      <c r="E304" s="11">
        <v>2</v>
      </c>
      <c r="F304">
        <v>-3.8</v>
      </c>
      <c r="G304">
        <v>-6.4</v>
      </c>
    </row>
    <row r="305" spans="1:7">
      <c r="A305" s="11">
        <v>306</v>
      </c>
      <c r="B305" t="s">
        <v>1535</v>
      </c>
      <c r="C305" s="12" t="s">
        <v>1576</v>
      </c>
      <c r="D305" s="12" t="s">
        <v>1894</v>
      </c>
      <c r="E305" s="11">
        <v>5</v>
      </c>
      <c r="F305">
        <v>2.2000000000000002</v>
      </c>
      <c r="G305">
        <v>-2.4</v>
      </c>
    </row>
    <row r="306" spans="1:7">
      <c r="A306" s="11">
        <v>307</v>
      </c>
      <c r="B306" t="s">
        <v>573</v>
      </c>
      <c r="C306" s="12" t="s">
        <v>574</v>
      </c>
      <c r="D306" s="12" t="s">
        <v>1895</v>
      </c>
      <c r="E306" s="11">
        <v>4</v>
      </c>
      <c r="F306">
        <v>0</v>
      </c>
      <c r="G306">
        <v>-4.2</v>
      </c>
    </row>
    <row r="307" spans="1:7">
      <c r="A307" s="11">
        <v>308</v>
      </c>
      <c r="B307" t="s">
        <v>591</v>
      </c>
      <c r="C307" s="12" t="s">
        <v>592</v>
      </c>
      <c r="D307" s="12" t="s">
        <v>1894</v>
      </c>
      <c r="E307" s="11">
        <v>5</v>
      </c>
      <c r="F307">
        <v>3.7</v>
      </c>
      <c r="G307">
        <v>0</v>
      </c>
    </row>
    <row r="308" spans="1:7" s="19" customFormat="1">
      <c r="A308" s="11">
        <v>309</v>
      </c>
      <c r="B308" t="s">
        <v>82</v>
      </c>
      <c r="C308" s="12" t="s">
        <v>83</v>
      </c>
      <c r="D308" s="12" t="s">
        <v>1896</v>
      </c>
      <c r="E308" s="11">
        <v>5</v>
      </c>
      <c r="F308"/>
      <c r="G308"/>
    </row>
    <row r="309" spans="1:7">
      <c r="A309" s="11">
        <v>310</v>
      </c>
      <c r="B309" t="s">
        <v>593</v>
      </c>
      <c r="C309" s="12" t="s">
        <v>594</v>
      </c>
      <c r="D309" s="12" t="s">
        <v>1897</v>
      </c>
      <c r="E309" s="11">
        <v>4</v>
      </c>
      <c r="F309">
        <v>0.6</v>
      </c>
      <c r="G309">
        <v>-5.0999999999999996</v>
      </c>
    </row>
    <row r="310" spans="1:7">
      <c r="A310" s="11">
        <v>311</v>
      </c>
      <c r="B310" t="s">
        <v>595</v>
      </c>
      <c r="C310" s="12" t="s">
        <v>596</v>
      </c>
      <c r="D310" s="12" t="s">
        <v>1898</v>
      </c>
      <c r="E310" s="11">
        <v>5</v>
      </c>
      <c r="F310">
        <v>1.7</v>
      </c>
      <c r="G310">
        <v>-4.4000000000000004</v>
      </c>
    </row>
    <row r="311" spans="1:7">
      <c r="A311" s="11">
        <v>312</v>
      </c>
      <c r="B311" t="s">
        <v>607</v>
      </c>
      <c r="C311" s="12" t="s">
        <v>608</v>
      </c>
      <c r="D311" s="12" t="s">
        <v>1899</v>
      </c>
      <c r="E311" s="11">
        <v>6</v>
      </c>
      <c r="F311">
        <v>4.4000000000000004</v>
      </c>
      <c r="G311">
        <v>0.7</v>
      </c>
    </row>
    <row r="312" spans="1:7">
      <c r="A312" s="11">
        <v>313</v>
      </c>
      <c r="B312" t="s">
        <v>597</v>
      </c>
      <c r="C312" s="12" t="s">
        <v>598</v>
      </c>
      <c r="D312" s="12" t="s">
        <v>1900</v>
      </c>
      <c r="E312" s="11">
        <v>5</v>
      </c>
      <c r="F312">
        <v>2.4</v>
      </c>
      <c r="G312">
        <v>-2.9</v>
      </c>
    </row>
    <row r="313" spans="1:7">
      <c r="A313" s="11">
        <v>314</v>
      </c>
      <c r="B313" t="s">
        <v>603</v>
      </c>
      <c r="C313" s="12" t="s">
        <v>604</v>
      </c>
      <c r="D313" s="12" t="s">
        <v>1901</v>
      </c>
      <c r="E313" s="11">
        <v>5</v>
      </c>
      <c r="F313">
        <v>3.2</v>
      </c>
      <c r="G313">
        <v>-1.6</v>
      </c>
    </row>
    <row r="314" spans="1:7">
      <c r="A314" s="11">
        <v>315</v>
      </c>
      <c r="B314" t="s">
        <v>609</v>
      </c>
      <c r="C314" s="12" t="s">
        <v>610</v>
      </c>
      <c r="D314" s="12" t="s">
        <v>1902</v>
      </c>
      <c r="E314" s="11">
        <v>6</v>
      </c>
      <c r="F314">
        <v>3.4</v>
      </c>
      <c r="G314">
        <v>-1.2</v>
      </c>
    </row>
    <row r="315" spans="1:7">
      <c r="A315" s="11">
        <v>317</v>
      </c>
      <c r="B315" t="s">
        <v>601</v>
      </c>
      <c r="C315" s="12" t="s">
        <v>602</v>
      </c>
      <c r="D315" s="12" t="s">
        <v>1903</v>
      </c>
      <c r="E315" s="11">
        <v>5</v>
      </c>
      <c r="F315">
        <v>2.6</v>
      </c>
      <c r="G315">
        <v>-2</v>
      </c>
    </row>
    <row r="316" spans="1:7">
      <c r="A316" s="11">
        <v>318</v>
      </c>
      <c r="B316" t="s">
        <v>599</v>
      </c>
      <c r="C316" s="12" t="s">
        <v>600</v>
      </c>
      <c r="D316" s="12" t="s">
        <v>1904</v>
      </c>
      <c r="E316" s="11">
        <v>5</v>
      </c>
      <c r="F316">
        <v>2</v>
      </c>
      <c r="G316">
        <v>-3.6</v>
      </c>
    </row>
    <row r="317" spans="1:7">
      <c r="A317" s="11">
        <v>319</v>
      </c>
      <c r="B317" t="s">
        <v>1536</v>
      </c>
      <c r="C317" s="12" t="s">
        <v>1577</v>
      </c>
      <c r="D317" s="12" t="s">
        <v>1905</v>
      </c>
      <c r="E317" s="11">
        <v>5</v>
      </c>
      <c r="F317">
        <v>3.1</v>
      </c>
      <c r="G317">
        <v>-2.2999999999999998</v>
      </c>
    </row>
    <row r="318" spans="1:7">
      <c r="A318" s="11">
        <v>320</v>
      </c>
      <c r="B318" t="s">
        <v>611</v>
      </c>
      <c r="C318" s="12" t="s">
        <v>612</v>
      </c>
      <c r="D318" s="12" t="s">
        <v>1906</v>
      </c>
      <c r="E318" s="11">
        <v>6</v>
      </c>
      <c r="F318">
        <v>4.0999999999999996</v>
      </c>
      <c r="G318">
        <v>-0.3</v>
      </c>
    </row>
    <row r="319" spans="1:7">
      <c r="A319" s="11">
        <v>321</v>
      </c>
      <c r="B319" t="s">
        <v>2409</v>
      </c>
      <c r="C319" s="12" t="s">
        <v>614</v>
      </c>
      <c r="D319" s="12" t="s">
        <v>1907</v>
      </c>
      <c r="E319" s="11">
        <v>6</v>
      </c>
      <c r="F319">
        <v>4.7</v>
      </c>
      <c r="G319">
        <v>0.7</v>
      </c>
    </row>
    <row r="320" spans="1:7">
      <c r="A320" s="11">
        <v>322</v>
      </c>
      <c r="B320" t="s">
        <v>605</v>
      </c>
      <c r="C320" s="12" t="s">
        <v>606</v>
      </c>
      <c r="D320" s="12" t="s">
        <v>1908</v>
      </c>
      <c r="E320" s="11">
        <v>6</v>
      </c>
      <c r="F320">
        <v>3.5</v>
      </c>
      <c r="G320">
        <v>-1.5</v>
      </c>
    </row>
    <row r="321" spans="1:7" s="19" customFormat="1">
      <c r="A321" s="11">
        <v>323</v>
      </c>
      <c r="B321" t="s">
        <v>617</v>
      </c>
      <c r="C321" s="12" t="s">
        <v>618</v>
      </c>
      <c r="D321" s="12" t="s">
        <v>1909</v>
      </c>
      <c r="E321" s="11">
        <v>4</v>
      </c>
      <c r="F321">
        <v>-2.2000000000000002</v>
      </c>
      <c r="G321">
        <v>-5.2</v>
      </c>
    </row>
    <row r="322" spans="1:7" s="19" customFormat="1">
      <c r="A322" s="11">
        <v>324</v>
      </c>
      <c r="B322" t="s">
        <v>619</v>
      </c>
      <c r="C322" s="12" t="s">
        <v>620</v>
      </c>
      <c r="D322" s="12" t="s">
        <v>1910</v>
      </c>
      <c r="E322" s="11">
        <v>4</v>
      </c>
      <c r="F322">
        <v>-2.2000000000000002</v>
      </c>
      <c r="G322">
        <v>-5.9</v>
      </c>
    </row>
    <row r="323" spans="1:7">
      <c r="A323" s="11">
        <v>325</v>
      </c>
      <c r="B323" t="s">
        <v>623</v>
      </c>
      <c r="C323" s="12" t="s">
        <v>624</v>
      </c>
      <c r="D323" s="12" t="s">
        <v>1911</v>
      </c>
      <c r="E323" s="11">
        <v>4</v>
      </c>
      <c r="F323">
        <v>0.8</v>
      </c>
      <c r="G323">
        <v>-3.3</v>
      </c>
    </row>
    <row r="324" spans="1:7">
      <c r="A324" s="11">
        <v>326</v>
      </c>
      <c r="B324" t="s">
        <v>615</v>
      </c>
      <c r="C324" s="12" t="s">
        <v>616</v>
      </c>
      <c r="D324" s="12" t="s">
        <v>1912</v>
      </c>
      <c r="E324" s="11">
        <v>2</v>
      </c>
      <c r="F324">
        <v>-4.4000000000000004</v>
      </c>
      <c r="G324">
        <v>-9.6</v>
      </c>
    </row>
    <row r="325" spans="1:7">
      <c r="A325" s="11">
        <v>327</v>
      </c>
      <c r="B325" t="s">
        <v>627</v>
      </c>
      <c r="C325" s="12" t="s">
        <v>628</v>
      </c>
      <c r="D325" s="12" t="s">
        <v>1913</v>
      </c>
      <c r="E325" s="11">
        <v>5</v>
      </c>
      <c r="F325">
        <v>1.8</v>
      </c>
      <c r="G325">
        <v>-3.9</v>
      </c>
    </row>
    <row r="326" spans="1:7" s="19" customFormat="1">
      <c r="A326" s="11">
        <v>328</v>
      </c>
      <c r="B326" t="s">
        <v>1635</v>
      </c>
      <c r="C326" s="12" t="s">
        <v>1578</v>
      </c>
      <c r="D326" s="12" t="s">
        <v>1914</v>
      </c>
      <c r="E326" s="11">
        <v>4</v>
      </c>
      <c r="F326">
        <v>-4.2</v>
      </c>
      <c r="G326">
        <v>-7.7</v>
      </c>
    </row>
    <row r="327" spans="1:7">
      <c r="A327" s="11">
        <v>329</v>
      </c>
      <c r="B327" t="s">
        <v>621</v>
      </c>
      <c r="C327" s="12" t="s">
        <v>622</v>
      </c>
      <c r="D327" s="12" t="s">
        <v>1915</v>
      </c>
      <c r="E327" s="11">
        <v>4</v>
      </c>
      <c r="F327">
        <v>0.4</v>
      </c>
      <c r="G327">
        <v>-3.2</v>
      </c>
    </row>
    <row r="328" spans="1:7">
      <c r="A328" s="11">
        <v>330</v>
      </c>
      <c r="B328" t="s">
        <v>625</v>
      </c>
      <c r="C328" s="12" t="s">
        <v>626</v>
      </c>
      <c r="D328" s="12" t="s">
        <v>1916</v>
      </c>
      <c r="E328" s="11">
        <v>4</v>
      </c>
      <c r="F328">
        <v>1.1000000000000001</v>
      </c>
      <c r="G328">
        <v>-3.8</v>
      </c>
    </row>
    <row r="329" spans="1:7">
      <c r="A329" s="11">
        <v>331</v>
      </c>
      <c r="B329" t="s">
        <v>1537</v>
      </c>
      <c r="C329" s="12" t="s">
        <v>1579</v>
      </c>
      <c r="D329" s="12" t="s">
        <v>1917</v>
      </c>
      <c r="E329" s="11">
        <v>5</v>
      </c>
      <c r="F329">
        <v>1.9</v>
      </c>
      <c r="G329">
        <v>-2.7</v>
      </c>
    </row>
    <row r="330" spans="1:7">
      <c r="A330" s="11">
        <v>332</v>
      </c>
      <c r="B330" t="s">
        <v>629</v>
      </c>
      <c r="C330" s="12" t="s">
        <v>630</v>
      </c>
      <c r="D330" s="12" t="s">
        <v>1918</v>
      </c>
      <c r="E330" s="11">
        <v>5</v>
      </c>
      <c r="F330">
        <v>1.2</v>
      </c>
      <c r="G330">
        <v>-3.1</v>
      </c>
    </row>
    <row r="331" spans="1:7">
      <c r="A331" s="11">
        <v>333</v>
      </c>
      <c r="B331" t="s">
        <v>635</v>
      </c>
      <c r="C331" s="12" t="s">
        <v>636</v>
      </c>
      <c r="D331" s="12" t="s">
        <v>1919</v>
      </c>
      <c r="E331" s="11">
        <v>5</v>
      </c>
      <c r="F331">
        <v>2.7</v>
      </c>
      <c r="G331">
        <v>-1.5</v>
      </c>
    </row>
    <row r="332" spans="1:7">
      <c r="A332" s="11">
        <v>334</v>
      </c>
      <c r="B332" t="s">
        <v>631</v>
      </c>
      <c r="C332" s="12" t="s">
        <v>632</v>
      </c>
      <c r="D332" s="12" t="s">
        <v>1920</v>
      </c>
      <c r="E332" s="11">
        <v>5</v>
      </c>
      <c r="F332">
        <v>1.3</v>
      </c>
      <c r="G332">
        <v>-4.4000000000000004</v>
      </c>
    </row>
    <row r="333" spans="1:7" s="19" customFormat="1">
      <c r="A333" s="11">
        <v>335</v>
      </c>
      <c r="B333" t="s">
        <v>637</v>
      </c>
      <c r="C333" s="12" t="s">
        <v>638</v>
      </c>
      <c r="D333" s="12" t="s">
        <v>1921</v>
      </c>
      <c r="E333" s="11">
        <v>6</v>
      </c>
      <c r="F333">
        <v>3</v>
      </c>
      <c r="G333">
        <v>-2.1</v>
      </c>
    </row>
    <row r="334" spans="1:7">
      <c r="A334" s="11">
        <v>336</v>
      </c>
      <c r="B334" t="s">
        <v>633</v>
      </c>
      <c r="C334" s="12" t="s">
        <v>634</v>
      </c>
      <c r="D334" s="12" t="s">
        <v>1922</v>
      </c>
      <c r="E334" s="11">
        <v>5</v>
      </c>
      <c r="F334">
        <v>2.4</v>
      </c>
      <c r="G334">
        <v>-2.8</v>
      </c>
    </row>
    <row r="335" spans="1:7" s="19" customFormat="1">
      <c r="A335" s="11">
        <v>337</v>
      </c>
      <c r="B335" t="s">
        <v>639</v>
      </c>
      <c r="C335" s="12" t="s">
        <v>640</v>
      </c>
      <c r="D335" s="12" t="s">
        <v>1923</v>
      </c>
      <c r="E335" s="11">
        <v>4</v>
      </c>
      <c r="F335">
        <v>-2.4</v>
      </c>
      <c r="G335">
        <v>-4.9000000000000004</v>
      </c>
    </row>
    <row r="336" spans="1:7" s="19" customFormat="1">
      <c r="A336" s="11">
        <v>338</v>
      </c>
      <c r="B336" t="s">
        <v>1538</v>
      </c>
      <c r="C336" s="12" t="s">
        <v>641</v>
      </c>
      <c r="D336" s="12" t="s">
        <v>1924</v>
      </c>
      <c r="E336" s="11">
        <v>4</v>
      </c>
      <c r="F336">
        <v>-1</v>
      </c>
      <c r="G336">
        <v>-3.9</v>
      </c>
    </row>
    <row r="337" spans="1:7">
      <c r="A337" s="11">
        <v>339</v>
      </c>
      <c r="B337" t="s">
        <v>642</v>
      </c>
      <c r="C337" s="12" t="s">
        <v>643</v>
      </c>
      <c r="D337" s="12" t="s">
        <v>1925</v>
      </c>
      <c r="E337" s="11">
        <v>2</v>
      </c>
      <c r="F337">
        <v>-4.5999999999999996</v>
      </c>
      <c r="G337">
        <v>-7.8</v>
      </c>
    </row>
    <row r="338" spans="1:7">
      <c r="A338" s="11">
        <v>340</v>
      </c>
      <c r="B338" t="s">
        <v>644</v>
      </c>
      <c r="C338" s="12" t="s">
        <v>645</v>
      </c>
      <c r="D338" s="12" t="s">
        <v>1926</v>
      </c>
      <c r="E338" s="11">
        <v>4</v>
      </c>
      <c r="F338">
        <v>0.1</v>
      </c>
      <c r="G338">
        <v>-3.4</v>
      </c>
    </row>
    <row r="339" spans="1:7">
      <c r="A339" s="11">
        <v>341</v>
      </c>
      <c r="B339" t="s">
        <v>646</v>
      </c>
      <c r="C339" s="12" t="s">
        <v>647</v>
      </c>
      <c r="D339" s="12" t="s">
        <v>1927</v>
      </c>
      <c r="E339" s="11">
        <v>4</v>
      </c>
      <c r="F339">
        <v>0.2</v>
      </c>
      <c r="G339">
        <v>-4.3</v>
      </c>
    </row>
    <row r="340" spans="1:7">
      <c r="A340" s="11">
        <v>342</v>
      </c>
      <c r="B340" t="s">
        <v>648</v>
      </c>
      <c r="C340" s="12" t="s">
        <v>649</v>
      </c>
      <c r="D340" s="12" t="s">
        <v>1928</v>
      </c>
      <c r="E340" s="11">
        <v>2</v>
      </c>
      <c r="F340">
        <v>-4.7</v>
      </c>
      <c r="G340">
        <v>-8.1999999999999993</v>
      </c>
    </row>
    <row r="341" spans="1:7">
      <c r="A341" s="11">
        <v>343</v>
      </c>
      <c r="B341" t="s">
        <v>650</v>
      </c>
      <c r="C341" s="12" t="s">
        <v>651</v>
      </c>
      <c r="D341" s="12" t="s">
        <v>1929</v>
      </c>
      <c r="E341" s="11">
        <v>6</v>
      </c>
      <c r="F341">
        <v>3.1</v>
      </c>
      <c r="G341">
        <v>-0.7</v>
      </c>
    </row>
    <row r="342" spans="1:7" s="19" customFormat="1">
      <c r="A342" s="11">
        <v>344</v>
      </c>
      <c r="B342" t="s">
        <v>652</v>
      </c>
      <c r="C342" s="12" t="s">
        <v>653</v>
      </c>
      <c r="D342" s="12" t="s">
        <v>1930</v>
      </c>
      <c r="E342" s="11">
        <v>6</v>
      </c>
      <c r="F342">
        <v>2.9</v>
      </c>
      <c r="G342">
        <v>-1.8</v>
      </c>
    </row>
    <row r="343" spans="1:7" s="19" customFormat="1">
      <c r="A343" s="11">
        <v>345</v>
      </c>
      <c r="B343" t="s">
        <v>654</v>
      </c>
      <c r="C343" s="12" t="s">
        <v>655</v>
      </c>
      <c r="D343" s="12" t="s">
        <v>1931</v>
      </c>
      <c r="E343" s="11">
        <v>6</v>
      </c>
      <c r="F343">
        <v>2.4</v>
      </c>
      <c r="G343">
        <v>-2.5</v>
      </c>
    </row>
    <row r="344" spans="1:7">
      <c r="A344" s="11">
        <v>346</v>
      </c>
      <c r="B344" t="s">
        <v>656</v>
      </c>
      <c r="C344" s="12" t="s">
        <v>657</v>
      </c>
      <c r="D344" s="12" t="s">
        <v>1932</v>
      </c>
      <c r="E344" s="11">
        <v>6</v>
      </c>
      <c r="F344">
        <v>3.5</v>
      </c>
      <c r="G344">
        <v>-0.8</v>
      </c>
    </row>
    <row r="345" spans="1:7" s="19" customFormat="1">
      <c r="A345" s="11">
        <v>347</v>
      </c>
      <c r="B345" t="s">
        <v>658</v>
      </c>
      <c r="C345" s="12" t="s">
        <v>659</v>
      </c>
      <c r="D345" s="12" t="s">
        <v>1933</v>
      </c>
      <c r="E345" s="11">
        <v>5</v>
      </c>
      <c r="F345">
        <v>0.8</v>
      </c>
      <c r="G345">
        <v>-3.1</v>
      </c>
    </row>
    <row r="346" spans="1:7">
      <c r="A346" s="11">
        <v>348</v>
      </c>
      <c r="B346" t="s">
        <v>660</v>
      </c>
      <c r="C346" s="12" t="s">
        <v>661</v>
      </c>
      <c r="D346" s="12" t="s">
        <v>1934</v>
      </c>
      <c r="E346" s="11">
        <v>6</v>
      </c>
      <c r="F346">
        <v>3.6</v>
      </c>
      <c r="G346">
        <v>-0.8</v>
      </c>
    </row>
    <row r="347" spans="1:7">
      <c r="A347" s="11">
        <v>349</v>
      </c>
      <c r="B347" t="s">
        <v>1539</v>
      </c>
      <c r="C347" s="12" t="s">
        <v>1580</v>
      </c>
      <c r="D347" s="12" t="s">
        <v>1935</v>
      </c>
      <c r="E347" s="11">
        <v>4</v>
      </c>
      <c r="F347">
        <v>0</v>
      </c>
      <c r="G347">
        <v>-4.2</v>
      </c>
    </row>
    <row r="348" spans="1:7">
      <c r="A348" s="11">
        <v>350</v>
      </c>
      <c r="B348" t="s">
        <v>662</v>
      </c>
      <c r="C348" s="12" t="s">
        <v>663</v>
      </c>
      <c r="D348" s="12" t="s">
        <v>1936</v>
      </c>
      <c r="E348" s="11">
        <v>5</v>
      </c>
      <c r="F348">
        <v>3</v>
      </c>
      <c r="G348">
        <v>-1.5</v>
      </c>
    </row>
    <row r="349" spans="1:7">
      <c r="A349" s="11">
        <v>351</v>
      </c>
      <c r="B349" t="s">
        <v>664</v>
      </c>
      <c r="C349" s="12" t="s">
        <v>665</v>
      </c>
      <c r="D349" s="12" t="s">
        <v>1937</v>
      </c>
      <c r="E349" s="11">
        <v>6</v>
      </c>
      <c r="F349">
        <v>3.9</v>
      </c>
      <c r="G349">
        <v>-0.5</v>
      </c>
    </row>
    <row r="350" spans="1:7">
      <c r="A350" s="11">
        <v>352</v>
      </c>
      <c r="B350" t="s">
        <v>666</v>
      </c>
      <c r="C350" s="12" t="s">
        <v>667</v>
      </c>
      <c r="D350" s="12" t="s">
        <v>1938</v>
      </c>
      <c r="E350" s="11">
        <v>6</v>
      </c>
      <c r="F350">
        <v>3.2</v>
      </c>
      <c r="G350">
        <v>-1.5</v>
      </c>
    </row>
    <row r="351" spans="1:7">
      <c r="A351" s="11">
        <v>353</v>
      </c>
      <c r="B351" t="s">
        <v>668</v>
      </c>
      <c r="C351" s="12" t="s">
        <v>669</v>
      </c>
      <c r="D351" s="12" t="s">
        <v>1939</v>
      </c>
      <c r="E351" s="11">
        <v>5</v>
      </c>
      <c r="F351">
        <v>1.3</v>
      </c>
      <c r="G351">
        <v>-3.9</v>
      </c>
    </row>
    <row r="352" spans="1:7">
      <c r="A352" s="11">
        <v>354</v>
      </c>
      <c r="B352" t="s">
        <v>670</v>
      </c>
      <c r="C352" s="12" t="s">
        <v>671</v>
      </c>
      <c r="D352" s="12" t="s">
        <v>1940</v>
      </c>
      <c r="E352" s="11">
        <v>5</v>
      </c>
      <c r="F352">
        <v>2.1</v>
      </c>
      <c r="G352">
        <v>-3.9</v>
      </c>
    </row>
    <row r="353" spans="1:7">
      <c r="A353" s="11">
        <v>355</v>
      </c>
      <c r="B353" t="s">
        <v>1540</v>
      </c>
      <c r="C353" s="12" t="s">
        <v>1581</v>
      </c>
      <c r="D353" s="12" t="s">
        <v>1941</v>
      </c>
      <c r="E353" s="11">
        <v>6</v>
      </c>
      <c r="F353">
        <v>3.4</v>
      </c>
      <c r="G353">
        <v>-1.2</v>
      </c>
    </row>
    <row r="354" spans="1:7">
      <c r="A354" s="11">
        <v>356</v>
      </c>
      <c r="B354" t="s">
        <v>672</v>
      </c>
      <c r="C354" s="12" t="s">
        <v>673</v>
      </c>
      <c r="D354" s="12" t="s">
        <v>1942</v>
      </c>
      <c r="E354" s="11">
        <v>6</v>
      </c>
      <c r="F354">
        <v>4.0999999999999996</v>
      </c>
      <c r="G354">
        <v>-0.3</v>
      </c>
    </row>
    <row r="355" spans="1:7">
      <c r="A355" s="11">
        <v>357</v>
      </c>
      <c r="B355" t="s">
        <v>674</v>
      </c>
      <c r="C355" s="12" t="s">
        <v>675</v>
      </c>
      <c r="D355" s="12" t="s">
        <v>1943</v>
      </c>
      <c r="E355" s="11">
        <v>6</v>
      </c>
      <c r="F355">
        <v>3.6</v>
      </c>
      <c r="G355">
        <v>-0.5</v>
      </c>
    </row>
    <row r="356" spans="1:7">
      <c r="A356" s="11">
        <v>358</v>
      </c>
      <c r="B356" t="s">
        <v>676</v>
      </c>
      <c r="C356" s="12" t="s">
        <v>677</v>
      </c>
      <c r="D356" s="12" t="s">
        <v>1944</v>
      </c>
      <c r="E356" s="11">
        <v>4</v>
      </c>
      <c r="F356">
        <v>1.4</v>
      </c>
      <c r="G356">
        <v>-2.2000000000000002</v>
      </c>
    </row>
    <row r="357" spans="1:7">
      <c r="A357" s="11">
        <v>359</v>
      </c>
      <c r="B357" t="s">
        <v>678</v>
      </c>
      <c r="C357" s="12" t="s">
        <v>679</v>
      </c>
      <c r="D357" s="12" t="s">
        <v>1945</v>
      </c>
      <c r="E357" s="11">
        <v>5</v>
      </c>
      <c r="F357">
        <v>2.8</v>
      </c>
      <c r="G357">
        <v>-2.2999999999999998</v>
      </c>
    </row>
    <row r="358" spans="1:7">
      <c r="A358" s="11">
        <v>360</v>
      </c>
      <c r="B358" t="s">
        <v>680</v>
      </c>
      <c r="C358" s="12" t="s">
        <v>681</v>
      </c>
      <c r="D358" s="12" t="s">
        <v>1946</v>
      </c>
      <c r="E358" s="11">
        <v>6</v>
      </c>
      <c r="F358">
        <v>4.5</v>
      </c>
      <c r="G358">
        <v>0.6</v>
      </c>
    </row>
    <row r="359" spans="1:7">
      <c r="A359" s="11">
        <v>361</v>
      </c>
      <c r="B359" t="s">
        <v>682</v>
      </c>
      <c r="C359" s="12" t="s">
        <v>683</v>
      </c>
      <c r="D359" s="12" t="s">
        <v>1947</v>
      </c>
      <c r="E359" s="11">
        <v>6</v>
      </c>
      <c r="F359">
        <v>2.7</v>
      </c>
      <c r="G359">
        <v>-2.1</v>
      </c>
    </row>
    <row r="360" spans="1:7">
      <c r="A360" s="11">
        <v>362</v>
      </c>
      <c r="B360" t="s">
        <v>684</v>
      </c>
      <c r="C360" s="12" t="s">
        <v>685</v>
      </c>
      <c r="D360" s="12" t="s">
        <v>1948</v>
      </c>
      <c r="E360" s="11">
        <v>6</v>
      </c>
      <c r="F360">
        <v>4.4000000000000004</v>
      </c>
      <c r="G360">
        <v>-0.6</v>
      </c>
    </row>
    <row r="361" spans="1:7">
      <c r="A361" s="11">
        <v>363</v>
      </c>
      <c r="B361" t="s">
        <v>686</v>
      </c>
      <c r="C361" s="12" t="s">
        <v>687</v>
      </c>
      <c r="D361" s="12" t="s">
        <v>1949</v>
      </c>
      <c r="E361" s="11">
        <v>6</v>
      </c>
      <c r="F361">
        <v>6.1</v>
      </c>
      <c r="G361">
        <v>2.9</v>
      </c>
    </row>
    <row r="362" spans="1:7">
      <c r="A362" s="11">
        <v>365</v>
      </c>
      <c r="B362" t="s">
        <v>688</v>
      </c>
      <c r="C362" s="12" t="s">
        <v>689</v>
      </c>
      <c r="D362" s="12" t="s">
        <v>1950</v>
      </c>
      <c r="E362" s="11">
        <v>7</v>
      </c>
      <c r="F362">
        <v>6.9</v>
      </c>
      <c r="G362">
        <v>3.6</v>
      </c>
    </row>
    <row r="363" spans="1:7">
      <c r="A363" s="11">
        <v>366</v>
      </c>
      <c r="B363" t="s">
        <v>690</v>
      </c>
      <c r="C363" s="12" t="s">
        <v>691</v>
      </c>
      <c r="D363" s="12" t="s">
        <v>1951</v>
      </c>
      <c r="E363" s="11">
        <v>7</v>
      </c>
      <c r="F363">
        <v>9.5</v>
      </c>
      <c r="G363">
        <v>7.2</v>
      </c>
    </row>
    <row r="364" spans="1:7">
      <c r="A364" s="11">
        <v>367</v>
      </c>
      <c r="B364" t="s">
        <v>692</v>
      </c>
      <c r="C364" s="12" t="s">
        <v>693</v>
      </c>
      <c r="D364" s="12" t="s">
        <v>1952</v>
      </c>
      <c r="E364" s="11">
        <v>7</v>
      </c>
      <c r="F364">
        <v>9.8000000000000007</v>
      </c>
      <c r="G364">
        <v>7.8</v>
      </c>
    </row>
    <row r="365" spans="1:7">
      <c r="A365" s="11">
        <v>368</v>
      </c>
      <c r="B365" t="s">
        <v>694</v>
      </c>
      <c r="C365" s="12" t="s">
        <v>695</v>
      </c>
      <c r="D365" s="12" t="s">
        <v>1953</v>
      </c>
      <c r="E365" s="11">
        <v>7</v>
      </c>
      <c r="F365">
        <v>10.1</v>
      </c>
      <c r="G365">
        <v>7.7</v>
      </c>
    </row>
    <row r="366" spans="1:7">
      <c r="A366" s="11">
        <v>369</v>
      </c>
      <c r="B366" t="s">
        <v>696</v>
      </c>
      <c r="C366" s="12" t="s">
        <v>697</v>
      </c>
      <c r="D366" s="12" t="s">
        <v>1954</v>
      </c>
      <c r="E366" s="11">
        <v>8</v>
      </c>
      <c r="F366">
        <v>18.399999999999999</v>
      </c>
      <c r="G366">
        <v>16</v>
      </c>
    </row>
    <row r="367" spans="1:7" s="19" customFormat="1">
      <c r="A367" s="11">
        <v>370</v>
      </c>
      <c r="B367" t="s">
        <v>1541</v>
      </c>
      <c r="C367" s="12" t="s">
        <v>1582</v>
      </c>
      <c r="D367" s="12" t="s">
        <v>1955</v>
      </c>
      <c r="E367" s="11">
        <v>6</v>
      </c>
      <c r="F367">
        <v>3.6</v>
      </c>
      <c r="G367">
        <v>-1.6</v>
      </c>
    </row>
    <row r="368" spans="1:7">
      <c r="A368" s="11">
        <v>371</v>
      </c>
      <c r="B368" t="s">
        <v>698</v>
      </c>
      <c r="C368" s="12" t="s">
        <v>699</v>
      </c>
      <c r="D368" s="12" t="s">
        <v>1956</v>
      </c>
      <c r="E368" s="11">
        <v>6</v>
      </c>
      <c r="F368">
        <v>4.0999999999999996</v>
      </c>
      <c r="G368">
        <v>-0.2</v>
      </c>
    </row>
    <row r="369" spans="1:7">
      <c r="A369" s="11">
        <v>372</v>
      </c>
      <c r="B369" t="s">
        <v>700</v>
      </c>
      <c r="C369" s="12" t="s">
        <v>701</v>
      </c>
      <c r="D369" s="12" t="s">
        <v>1957</v>
      </c>
      <c r="E369" s="11">
        <v>6</v>
      </c>
      <c r="F369">
        <v>4.7</v>
      </c>
      <c r="G369">
        <v>0.9</v>
      </c>
    </row>
    <row r="370" spans="1:7">
      <c r="A370" s="11">
        <v>373</v>
      </c>
      <c r="B370" t="s">
        <v>702</v>
      </c>
      <c r="C370" s="12" t="s">
        <v>703</v>
      </c>
      <c r="D370" s="12" t="s">
        <v>1958</v>
      </c>
      <c r="E370" s="11">
        <v>6</v>
      </c>
      <c r="F370">
        <v>3.9</v>
      </c>
      <c r="G370">
        <v>-1.2</v>
      </c>
    </row>
    <row r="371" spans="1:7" s="19" customFormat="1">
      <c r="A371" s="11">
        <v>374</v>
      </c>
      <c r="B371" t="s">
        <v>704</v>
      </c>
      <c r="C371" s="12" t="s">
        <v>705</v>
      </c>
      <c r="D371" s="12" t="s">
        <v>1959</v>
      </c>
      <c r="E371" s="11">
        <v>6</v>
      </c>
      <c r="F371">
        <v>6.6</v>
      </c>
      <c r="G371">
        <v>3.1</v>
      </c>
    </row>
    <row r="372" spans="1:7">
      <c r="A372" s="11">
        <v>375</v>
      </c>
      <c r="B372" t="s">
        <v>1542</v>
      </c>
      <c r="C372" s="12" t="s">
        <v>1583</v>
      </c>
      <c r="D372" s="12" t="s">
        <v>1960</v>
      </c>
      <c r="E372" s="11">
        <v>6</v>
      </c>
      <c r="F372">
        <v>4.8</v>
      </c>
      <c r="G372">
        <v>0.8</v>
      </c>
    </row>
    <row r="373" spans="1:7">
      <c r="A373" s="11">
        <v>376</v>
      </c>
      <c r="B373" t="s">
        <v>706</v>
      </c>
      <c r="C373" s="12" t="s">
        <v>707</v>
      </c>
      <c r="D373" s="12" t="s">
        <v>1961</v>
      </c>
      <c r="E373" s="11">
        <v>6</v>
      </c>
      <c r="F373">
        <v>6.3</v>
      </c>
      <c r="G373">
        <v>2.7</v>
      </c>
    </row>
    <row r="374" spans="1:7">
      <c r="A374" s="11">
        <v>377</v>
      </c>
      <c r="B374" t="s">
        <v>708</v>
      </c>
      <c r="C374" s="12" t="s">
        <v>709</v>
      </c>
      <c r="D374" s="12" t="s">
        <v>1962</v>
      </c>
      <c r="E374" s="11">
        <v>6</v>
      </c>
      <c r="F374">
        <v>4.3</v>
      </c>
      <c r="G374">
        <v>-0.2</v>
      </c>
    </row>
    <row r="375" spans="1:7">
      <c r="A375" s="11">
        <v>378</v>
      </c>
      <c r="B375" t="s">
        <v>710</v>
      </c>
      <c r="C375" s="12" t="s">
        <v>711</v>
      </c>
      <c r="D375" s="12" t="s">
        <v>1963</v>
      </c>
      <c r="E375" s="11">
        <v>6</v>
      </c>
      <c r="F375">
        <v>4.5999999999999996</v>
      </c>
      <c r="G375">
        <v>0.5</v>
      </c>
    </row>
    <row r="376" spans="1:7">
      <c r="A376" s="11">
        <v>379</v>
      </c>
      <c r="B376" t="s">
        <v>712</v>
      </c>
      <c r="C376" s="12" t="s">
        <v>713</v>
      </c>
      <c r="D376" s="12" t="s">
        <v>1964</v>
      </c>
      <c r="E376" s="11">
        <v>6</v>
      </c>
      <c r="F376">
        <v>4.7</v>
      </c>
      <c r="G376">
        <v>-0.9</v>
      </c>
    </row>
    <row r="377" spans="1:7" s="19" customFormat="1">
      <c r="A377" s="11">
        <v>380</v>
      </c>
      <c r="B377" t="s">
        <v>714</v>
      </c>
      <c r="C377" s="12" t="s">
        <v>715</v>
      </c>
      <c r="D377" s="12" t="s">
        <v>1965</v>
      </c>
      <c r="E377" s="11">
        <v>6</v>
      </c>
      <c r="F377">
        <v>3</v>
      </c>
      <c r="G377">
        <v>-1.8</v>
      </c>
    </row>
    <row r="378" spans="1:7" s="20" customFormat="1">
      <c r="A378" s="11">
        <v>381</v>
      </c>
      <c r="B378" t="s">
        <v>716</v>
      </c>
      <c r="C378" s="12" t="s">
        <v>717</v>
      </c>
      <c r="D378" s="12" t="s">
        <v>1966</v>
      </c>
      <c r="E378" s="11">
        <v>6</v>
      </c>
      <c r="F378">
        <v>6.5</v>
      </c>
      <c r="G378">
        <v>2.2999999999999998</v>
      </c>
    </row>
    <row r="379" spans="1:7">
      <c r="A379" s="11">
        <v>382</v>
      </c>
      <c r="B379" t="s">
        <v>718</v>
      </c>
      <c r="C379" s="12" t="s">
        <v>719</v>
      </c>
      <c r="D379" s="12" t="s">
        <v>1967</v>
      </c>
      <c r="E379" s="11">
        <v>7</v>
      </c>
      <c r="F379">
        <v>6.4</v>
      </c>
      <c r="G379">
        <v>3.2</v>
      </c>
    </row>
    <row r="380" spans="1:7">
      <c r="A380" s="11">
        <v>383</v>
      </c>
      <c r="B380" t="s">
        <v>720</v>
      </c>
      <c r="C380" s="12" t="s">
        <v>721</v>
      </c>
      <c r="D380" s="12" t="s">
        <v>1968</v>
      </c>
      <c r="E380" s="11">
        <v>7</v>
      </c>
      <c r="F380">
        <v>6.8</v>
      </c>
      <c r="G380">
        <v>1.8</v>
      </c>
    </row>
    <row r="381" spans="1:7">
      <c r="A381" s="11">
        <v>384</v>
      </c>
      <c r="B381" t="s">
        <v>1543</v>
      </c>
      <c r="C381" s="12" t="s">
        <v>722</v>
      </c>
      <c r="D381" s="12" t="s">
        <v>1969</v>
      </c>
      <c r="E381" s="11">
        <v>6</v>
      </c>
      <c r="F381">
        <v>5</v>
      </c>
      <c r="G381">
        <v>-0.2</v>
      </c>
    </row>
    <row r="382" spans="1:7" s="20" customFormat="1">
      <c r="A382" s="11">
        <v>385</v>
      </c>
      <c r="B382" t="s">
        <v>723</v>
      </c>
      <c r="C382" s="12" t="s">
        <v>724</v>
      </c>
      <c r="D382" s="12" t="s">
        <v>1970</v>
      </c>
      <c r="E382" s="11">
        <v>6</v>
      </c>
      <c r="F382">
        <v>6.1</v>
      </c>
      <c r="G382">
        <v>2.8</v>
      </c>
    </row>
    <row r="383" spans="1:7" s="19" customFormat="1">
      <c r="A383" s="11">
        <v>386</v>
      </c>
      <c r="B383" t="s">
        <v>1544</v>
      </c>
      <c r="C383" s="12" t="s">
        <v>1584</v>
      </c>
      <c r="D383" s="12" t="s">
        <v>1971</v>
      </c>
      <c r="E383" s="11">
        <v>7</v>
      </c>
      <c r="F383">
        <v>6.2</v>
      </c>
      <c r="G383">
        <v>1.7</v>
      </c>
    </row>
    <row r="384" spans="1:7">
      <c r="A384" s="11">
        <v>387</v>
      </c>
      <c r="B384" t="s">
        <v>1586</v>
      </c>
      <c r="C384" s="12" t="s">
        <v>1585</v>
      </c>
      <c r="D384" s="12" t="s">
        <v>1972</v>
      </c>
      <c r="E384" s="11">
        <v>6</v>
      </c>
      <c r="F384">
        <v>5.8</v>
      </c>
      <c r="G384">
        <v>1.3</v>
      </c>
    </row>
    <row r="385" spans="1:7">
      <c r="A385" s="11">
        <v>388</v>
      </c>
      <c r="B385" t="s">
        <v>725</v>
      </c>
      <c r="C385" s="12" t="s">
        <v>726</v>
      </c>
      <c r="D385" s="12" t="s">
        <v>1973</v>
      </c>
      <c r="E385" s="11">
        <v>7</v>
      </c>
      <c r="F385">
        <v>6.5</v>
      </c>
      <c r="G385">
        <v>2.9</v>
      </c>
    </row>
    <row r="386" spans="1:7">
      <c r="A386" s="11">
        <v>389</v>
      </c>
      <c r="B386" t="s">
        <v>727</v>
      </c>
      <c r="C386" s="12" t="s">
        <v>728</v>
      </c>
      <c r="D386" s="12" t="s">
        <v>1974</v>
      </c>
      <c r="E386" s="11">
        <v>3</v>
      </c>
      <c r="F386">
        <v>-1.9</v>
      </c>
      <c r="G386">
        <v>-4.2</v>
      </c>
    </row>
    <row r="387" spans="1:7">
      <c r="A387" s="11">
        <v>390</v>
      </c>
      <c r="B387" t="s">
        <v>729</v>
      </c>
      <c r="C387" s="12" t="s">
        <v>730</v>
      </c>
      <c r="D387" s="12" t="s">
        <v>1975</v>
      </c>
      <c r="E387" s="11">
        <v>3</v>
      </c>
      <c r="F387">
        <v>-2.7</v>
      </c>
      <c r="G387">
        <v>-6.9</v>
      </c>
    </row>
    <row r="388" spans="1:7">
      <c r="A388" s="11">
        <v>391</v>
      </c>
      <c r="B388" t="s">
        <v>731</v>
      </c>
      <c r="C388" s="12" t="s">
        <v>732</v>
      </c>
      <c r="D388" s="12" t="s">
        <v>1976</v>
      </c>
      <c r="E388" s="11">
        <v>4</v>
      </c>
      <c r="F388">
        <v>-1.5</v>
      </c>
      <c r="G388">
        <v>-5.0999999999999996</v>
      </c>
    </row>
    <row r="389" spans="1:7">
      <c r="A389" s="11">
        <v>392</v>
      </c>
      <c r="B389" t="s">
        <v>733</v>
      </c>
      <c r="C389" s="12" t="s">
        <v>734</v>
      </c>
      <c r="D389" s="12" t="s">
        <v>1977</v>
      </c>
      <c r="E389" s="11">
        <v>3</v>
      </c>
      <c r="F389">
        <v>-3</v>
      </c>
      <c r="G389">
        <v>-7.1</v>
      </c>
    </row>
    <row r="390" spans="1:7">
      <c r="A390" s="11">
        <v>393</v>
      </c>
      <c r="B390" t="s">
        <v>735</v>
      </c>
      <c r="C390" s="12" t="s">
        <v>736</v>
      </c>
      <c r="D390" s="12" t="s">
        <v>1978</v>
      </c>
      <c r="E390" s="11">
        <v>4</v>
      </c>
      <c r="F390">
        <v>-0.7</v>
      </c>
      <c r="G390">
        <v>-4.0999999999999996</v>
      </c>
    </row>
    <row r="391" spans="1:7">
      <c r="A391" s="11">
        <v>394</v>
      </c>
      <c r="B391" t="s">
        <v>737</v>
      </c>
      <c r="C391" s="12" t="s">
        <v>738</v>
      </c>
      <c r="D391" s="12" t="s">
        <v>1979</v>
      </c>
      <c r="E391" s="11">
        <v>3</v>
      </c>
      <c r="F391">
        <v>-3</v>
      </c>
      <c r="G391">
        <v>-7.4</v>
      </c>
    </row>
    <row r="392" spans="1:7" s="19" customFormat="1">
      <c r="A392" s="11">
        <v>395</v>
      </c>
      <c r="B392" t="s">
        <v>739</v>
      </c>
      <c r="C392" s="12" t="s">
        <v>740</v>
      </c>
      <c r="D392" s="12" t="s">
        <v>1980</v>
      </c>
      <c r="E392" s="11">
        <v>4</v>
      </c>
      <c r="F392">
        <v>-1.7</v>
      </c>
      <c r="G392">
        <v>-5.3</v>
      </c>
    </row>
    <row r="393" spans="1:7" s="19" customFormat="1">
      <c r="A393" s="11">
        <v>396</v>
      </c>
      <c r="B393" t="s">
        <v>741</v>
      </c>
      <c r="C393" s="12" t="s">
        <v>742</v>
      </c>
      <c r="D393" s="12" t="s">
        <v>1981</v>
      </c>
      <c r="E393" s="11">
        <v>3</v>
      </c>
      <c r="F393">
        <v>-6.2</v>
      </c>
      <c r="G393">
        <v>-13.3</v>
      </c>
    </row>
    <row r="394" spans="1:7">
      <c r="A394" s="11">
        <v>397</v>
      </c>
      <c r="B394" t="s">
        <v>743</v>
      </c>
      <c r="C394" s="12" t="s">
        <v>744</v>
      </c>
      <c r="D394" s="12" t="s">
        <v>1982</v>
      </c>
      <c r="E394" s="11">
        <v>4</v>
      </c>
      <c r="F394">
        <v>-1</v>
      </c>
      <c r="G394">
        <v>-5.5</v>
      </c>
    </row>
    <row r="395" spans="1:7">
      <c r="A395" s="11">
        <v>398</v>
      </c>
      <c r="B395" t="s">
        <v>745</v>
      </c>
      <c r="C395" s="12" t="s">
        <v>746</v>
      </c>
      <c r="D395" s="12" t="s">
        <v>1983</v>
      </c>
      <c r="E395" s="11">
        <v>4</v>
      </c>
      <c r="F395">
        <v>-0.7</v>
      </c>
      <c r="G395">
        <v>-5.0999999999999996</v>
      </c>
    </row>
    <row r="396" spans="1:7" s="19" customFormat="1">
      <c r="A396" s="11">
        <v>399</v>
      </c>
      <c r="B396" t="s">
        <v>1545</v>
      </c>
      <c r="C396" s="12" t="s">
        <v>1587</v>
      </c>
      <c r="D396" s="12" t="s">
        <v>1984</v>
      </c>
      <c r="E396" s="11">
        <v>4</v>
      </c>
      <c r="F396">
        <v>-3</v>
      </c>
      <c r="G396">
        <v>-7.8</v>
      </c>
    </row>
    <row r="397" spans="1:7">
      <c r="A397" s="11">
        <v>400</v>
      </c>
      <c r="B397" t="s">
        <v>747</v>
      </c>
      <c r="C397" s="12" t="s">
        <v>748</v>
      </c>
      <c r="D397" s="12" t="s">
        <v>1985</v>
      </c>
      <c r="E397" s="11">
        <v>2</v>
      </c>
      <c r="F397">
        <v>-3.6</v>
      </c>
      <c r="G397">
        <v>-8.6999999999999993</v>
      </c>
    </row>
    <row r="398" spans="1:7">
      <c r="A398" s="11">
        <v>401</v>
      </c>
      <c r="B398" t="s">
        <v>749</v>
      </c>
      <c r="C398" s="12" t="s">
        <v>750</v>
      </c>
      <c r="D398" s="12" t="s">
        <v>1986</v>
      </c>
      <c r="E398" s="11">
        <v>4</v>
      </c>
      <c r="F398">
        <v>-0.4</v>
      </c>
      <c r="G398">
        <v>-5</v>
      </c>
    </row>
    <row r="399" spans="1:7">
      <c r="A399" s="11">
        <v>402</v>
      </c>
      <c r="B399" t="s">
        <v>751</v>
      </c>
      <c r="C399" s="12" t="s">
        <v>752</v>
      </c>
      <c r="D399" s="12" t="s">
        <v>1987</v>
      </c>
      <c r="E399" s="11">
        <v>3</v>
      </c>
      <c r="F399">
        <v>-2.4</v>
      </c>
      <c r="G399">
        <v>-8.1999999999999993</v>
      </c>
    </row>
    <row r="400" spans="1:7">
      <c r="A400" s="11">
        <v>403</v>
      </c>
      <c r="B400" t="s">
        <v>753</v>
      </c>
      <c r="C400" s="12" t="s">
        <v>754</v>
      </c>
      <c r="D400" s="12" t="s">
        <v>1988</v>
      </c>
      <c r="E400" s="11">
        <v>3</v>
      </c>
      <c r="F400">
        <v>-2.1</v>
      </c>
      <c r="G400">
        <v>-7.6</v>
      </c>
    </row>
    <row r="401" spans="1:7" s="19" customFormat="1">
      <c r="A401" s="11">
        <v>404</v>
      </c>
      <c r="B401" t="s">
        <v>755</v>
      </c>
      <c r="C401" s="12" t="s">
        <v>756</v>
      </c>
      <c r="D401" s="12" t="s">
        <v>1986</v>
      </c>
      <c r="E401" s="11">
        <v>4</v>
      </c>
      <c r="F401">
        <v>-3.6</v>
      </c>
      <c r="G401">
        <v>-8.8000000000000007</v>
      </c>
    </row>
    <row r="402" spans="1:7">
      <c r="A402" s="11">
        <v>405</v>
      </c>
      <c r="B402" t="s">
        <v>757</v>
      </c>
      <c r="C402" s="12" t="s">
        <v>758</v>
      </c>
      <c r="D402" s="12" t="s">
        <v>1989</v>
      </c>
      <c r="E402" s="11">
        <v>4</v>
      </c>
      <c r="F402">
        <v>-1.3</v>
      </c>
      <c r="G402">
        <v>-5.0999999999999996</v>
      </c>
    </row>
    <row r="403" spans="1:7">
      <c r="A403" s="11">
        <v>406</v>
      </c>
      <c r="B403" t="s">
        <v>1546</v>
      </c>
      <c r="C403" s="12" t="s">
        <v>1588</v>
      </c>
      <c r="D403" s="13" t="s">
        <v>1990</v>
      </c>
      <c r="E403" s="11">
        <v>2</v>
      </c>
      <c r="F403">
        <v>-4.9000000000000004</v>
      </c>
      <c r="G403">
        <v>-11</v>
      </c>
    </row>
    <row r="404" spans="1:7" s="20" customFormat="1">
      <c r="A404" s="11">
        <v>407</v>
      </c>
      <c r="B404" t="s">
        <v>1547</v>
      </c>
      <c r="C404" s="12" t="s">
        <v>1589</v>
      </c>
      <c r="D404" s="12" t="s">
        <v>1991</v>
      </c>
      <c r="E404" s="11">
        <v>2</v>
      </c>
      <c r="F404">
        <v>-2.2000000000000002</v>
      </c>
      <c r="G404">
        <v>-6.2</v>
      </c>
    </row>
    <row r="405" spans="1:7" s="20" customFormat="1">
      <c r="A405" s="11">
        <v>408</v>
      </c>
      <c r="B405" t="s">
        <v>759</v>
      </c>
      <c r="C405" s="12" t="s">
        <v>760</v>
      </c>
      <c r="D405" s="12" t="s">
        <v>1992</v>
      </c>
      <c r="E405" s="11">
        <v>3</v>
      </c>
      <c r="F405">
        <v>-1.8</v>
      </c>
      <c r="G405">
        <v>-6</v>
      </c>
    </row>
    <row r="406" spans="1:7">
      <c r="A406" s="11">
        <v>409</v>
      </c>
      <c r="B406" t="s">
        <v>761</v>
      </c>
      <c r="C406" s="12" t="s">
        <v>762</v>
      </c>
      <c r="D406" s="12" t="s">
        <v>1993</v>
      </c>
      <c r="E406" s="11">
        <v>3</v>
      </c>
      <c r="F406">
        <v>-3.2</v>
      </c>
      <c r="G406">
        <v>-7.5</v>
      </c>
    </row>
    <row r="407" spans="1:7">
      <c r="A407" s="11">
        <v>410</v>
      </c>
      <c r="B407" t="s">
        <v>763</v>
      </c>
      <c r="C407" s="12" t="s">
        <v>764</v>
      </c>
      <c r="D407" s="12" t="s">
        <v>1994</v>
      </c>
      <c r="E407" s="11">
        <v>2</v>
      </c>
      <c r="F407">
        <v>-5.3</v>
      </c>
      <c r="G407">
        <v>-10.5</v>
      </c>
    </row>
    <row r="408" spans="1:7" s="20" customFormat="1">
      <c r="A408" s="11">
        <v>411</v>
      </c>
      <c r="B408" t="s">
        <v>765</v>
      </c>
      <c r="C408" s="12" t="s">
        <v>766</v>
      </c>
      <c r="D408" s="12" t="s">
        <v>1995</v>
      </c>
      <c r="E408" s="11">
        <v>3</v>
      </c>
      <c r="F408">
        <v>-1.9</v>
      </c>
      <c r="G408">
        <v>-6.8</v>
      </c>
    </row>
    <row r="409" spans="1:7">
      <c r="A409" s="11">
        <v>412</v>
      </c>
      <c r="B409" t="s">
        <v>767</v>
      </c>
      <c r="C409" s="12" t="s">
        <v>768</v>
      </c>
      <c r="D409" s="12" t="s">
        <v>1996</v>
      </c>
      <c r="E409" s="11">
        <v>4</v>
      </c>
      <c r="F409">
        <v>-1.6</v>
      </c>
      <c r="G409">
        <v>-6.9</v>
      </c>
    </row>
    <row r="410" spans="1:7">
      <c r="A410" s="11">
        <v>413</v>
      </c>
      <c r="B410" t="s">
        <v>769</v>
      </c>
      <c r="C410" s="12" t="s">
        <v>770</v>
      </c>
      <c r="D410" s="12" t="s">
        <v>1997</v>
      </c>
      <c r="E410" s="11">
        <v>4</v>
      </c>
      <c r="F410">
        <v>-1.1000000000000001</v>
      </c>
      <c r="G410">
        <v>-4.5</v>
      </c>
    </row>
    <row r="411" spans="1:7">
      <c r="A411" s="11">
        <v>414</v>
      </c>
      <c r="B411" t="s">
        <v>771</v>
      </c>
      <c r="C411" s="12" t="s">
        <v>772</v>
      </c>
      <c r="D411" s="12" t="s">
        <v>1998</v>
      </c>
      <c r="E411" s="11">
        <v>4</v>
      </c>
      <c r="F411">
        <v>-0.9</v>
      </c>
      <c r="G411">
        <v>-4.5999999999999996</v>
      </c>
    </row>
    <row r="412" spans="1:7">
      <c r="A412" s="11">
        <v>415</v>
      </c>
      <c r="B412" t="s">
        <v>773</v>
      </c>
      <c r="C412" s="12" t="s">
        <v>774</v>
      </c>
      <c r="D412" s="12" t="s">
        <v>1999</v>
      </c>
      <c r="E412" s="11">
        <v>5</v>
      </c>
      <c r="F412">
        <v>0.9</v>
      </c>
      <c r="G412">
        <v>-3.1</v>
      </c>
    </row>
    <row r="413" spans="1:7" s="19" customFormat="1">
      <c r="A413" s="11">
        <v>416</v>
      </c>
      <c r="B413" t="s">
        <v>775</v>
      </c>
      <c r="C413" s="12" t="s">
        <v>776</v>
      </c>
      <c r="D413" s="12" t="s">
        <v>2000</v>
      </c>
      <c r="E413" s="11">
        <v>4</v>
      </c>
      <c r="F413">
        <v>-2.4</v>
      </c>
      <c r="G413">
        <v>-7.4</v>
      </c>
    </row>
    <row r="414" spans="1:7">
      <c r="A414" s="11">
        <v>417</v>
      </c>
      <c r="B414" t="s">
        <v>777</v>
      </c>
      <c r="C414" s="12" t="s">
        <v>778</v>
      </c>
      <c r="D414" s="12" t="s">
        <v>1999</v>
      </c>
      <c r="E414" s="11">
        <v>5</v>
      </c>
      <c r="F414">
        <v>1.4</v>
      </c>
      <c r="G414">
        <v>-3.2</v>
      </c>
    </row>
    <row r="415" spans="1:7">
      <c r="A415" s="11">
        <v>418</v>
      </c>
      <c r="B415" t="s">
        <v>779</v>
      </c>
      <c r="C415" s="12" t="s">
        <v>780</v>
      </c>
      <c r="D415" s="12" t="s">
        <v>2001</v>
      </c>
      <c r="E415" s="11">
        <v>4</v>
      </c>
      <c r="F415">
        <v>-0.6</v>
      </c>
      <c r="G415">
        <v>-4.4000000000000004</v>
      </c>
    </row>
    <row r="416" spans="1:7">
      <c r="A416" s="11">
        <v>419</v>
      </c>
      <c r="B416" t="s">
        <v>781</v>
      </c>
      <c r="C416" s="12" t="s">
        <v>782</v>
      </c>
      <c r="D416" s="12" t="s">
        <v>2002</v>
      </c>
      <c r="E416" s="11">
        <v>5</v>
      </c>
      <c r="F416">
        <v>1.9</v>
      </c>
      <c r="G416">
        <v>-3.2</v>
      </c>
    </row>
    <row r="417" spans="1:7">
      <c r="A417" s="11">
        <v>420</v>
      </c>
      <c r="B417" t="s">
        <v>783</v>
      </c>
      <c r="C417" s="12" t="s">
        <v>784</v>
      </c>
      <c r="D417" s="12" t="s">
        <v>2003</v>
      </c>
      <c r="E417" s="11">
        <v>6</v>
      </c>
      <c r="F417">
        <v>2.4</v>
      </c>
      <c r="G417">
        <v>-2.4</v>
      </c>
    </row>
    <row r="418" spans="1:7">
      <c r="A418" s="11">
        <v>421</v>
      </c>
      <c r="B418" t="s">
        <v>785</v>
      </c>
      <c r="C418" s="12" t="s">
        <v>786</v>
      </c>
      <c r="D418" s="12" t="s">
        <v>2004</v>
      </c>
      <c r="E418" s="11">
        <v>5</v>
      </c>
      <c r="F418">
        <v>1.2</v>
      </c>
      <c r="G418">
        <v>-3.3</v>
      </c>
    </row>
    <row r="419" spans="1:7">
      <c r="A419" s="11">
        <v>422</v>
      </c>
      <c r="B419" t="s">
        <v>787</v>
      </c>
      <c r="C419" s="12" t="s">
        <v>788</v>
      </c>
      <c r="D419" s="12" t="s">
        <v>2005</v>
      </c>
      <c r="E419" s="11">
        <v>5</v>
      </c>
      <c r="F419">
        <v>1.4</v>
      </c>
      <c r="G419">
        <v>-3.4</v>
      </c>
    </row>
    <row r="420" spans="1:7">
      <c r="A420" s="11">
        <v>423</v>
      </c>
      <c r="B420" t="s">
        <v>1548</v>
      </c>
      <c r="C420" s="12" t="s">
        <v>1590</v>
      </c>
      <c r="D420" s="12" t="s">
        <v>2003</v>
      </c>
      <c r="E420" s="11">
        <v>4</v>
      </c>
      <c r="F420">
        <v>-0.5</v>
      </c>
      <c r="G420">
        <v>-4</v>
      </c>
    </row>
    <row r="421" spans="1:7">
      <c r="A421" s="11">
        <v>424</v>
      </c>
      <c r="B421" t="s">
        <v>1549</v>
      </c>
      <c r="C421" s="12" t="s">
        <v>1591</v>
      </c>
      <c r="D421" s="12" t="s">
        <v>2006</v>
      </c>
      <c r="E421" s="11">
        <v>5</v>
      </c>
      <c r="F421">
        <v>1.1000000000000001</v>
      </c>
      <c r="G421">
        <v>-3.6</v>
      </c>
    </row>
    <row r="422" spans="1:7">
      <c r="A422" s="11">
        <v>425</v>
      </c>
      <c r="B422" t="s">
        <v>789</v>
      </c>
      <c r="C422" s="12" t="s">
        <v>790</v>
      </c>
      <c r="D422" s="12" t="s">
        <v>2007</v>
      </c>
      <c r="E422" s="11">
        <v>4</v>
      </c>
      <c r="F422">
        <v>-0.9</v>
      </c>
      <c r="G422">
        <v>-6</v>
      </c>
    </row>
    <row r="423" spans="1:7">
      <c r="A423" s="11">
        <v>426</v>
      </c>
      <c r="B423" t="s">
        <v>791</v>
      </c>
      <c r="C423" s="12" t="s">
        <v>792</v>
      </c>
      <c r="D423" s="12" t="s">
        <v>2008</v>
      </c>
      <c r="E423" s="11">
        <v>3</v>
      </c>
      <c r="F423">
        <v>-2.2000000000000002</v>
      </c>
      <c r="G423">
        <v>-8.1999999999999993</v>
      </c>
    </row>
    <row r="424" spans="1:7">
      <c r="A424" s="11">
        <v>427</v>
      </c>
      <c r="B424" t="s">
        <v>793</v>
      </c>
      <c r="C424" s="12" t="s">
        <v>794</v>
      </c>
      <c r="D424" s="12" t="s">
        <v>2009</v>
      </c>
      <c r="E424" s="11">
        <v>6</v>
      </c>
      <c r="F424">
        <v>3.1</v>
      </c>
      <c r="G424">
        <v>-1</v>
      </c>
    </row>
    <row r="425" spans="1:7" s="19" customFormat="1">
      <c r="A425" s="11">
        <v>428</v>
      </c>
      <c r="B425" t="s">
        <v>795</v>
      </c>
      <c r="C425" s="12" t="s">
        <v>796</v>
      </c>
      <c r="D425" s="12" t="s">
        <v>2010</v>
      </c>
      <c r="E425" s="11">
        <v>7</v>
      </c>
      <c r="F425">
        <v>1.3</v>
      </c>
      <c r="G425">
        <v>-2.6</v>
      </c>
    </row>
    <row r="426" spans="1:7">
      <c r="A426" s="11">
        <v>429</v>
      </c>
      <c r="B426" t="s">
        <v>797</v>
      </c>
      <c r="C426" s="12" t="s">
        <v>798</v>
      </c>
      <c r="D426" s="12" t="s">
        <v>2011</v>
      </c>
      <c r="E426" s="11">
        <v>5</v>
      </c>
      <c r="F426">
        <v>2.6</v>
      </c>
      <c r="G426">
        <v>-1.7</v>
      </c>
    </row>
    <row r="427" spans="1:7" s="19" customFormat="1">
      <c r="A427" s="11">
        <v>430</v>
      </c>
      <c r="B427" t="s">
        <v>1550</v>
      </c>
      <c r="C427" s="12" t="s">
        <v>1592</v>
      </c>
      <c r="D427" s="12" t="s">
        <v>2012</v>
      </c>
      <c r="E427" s="11">
        <v>7</v>
      </c>
      <c r="F427">
        <v>5.6</v>
      </c>
      <c r="G427">
        <v>1.4</v>
      </c>
    </row>
    <row r="428" spans="1:7">
      <c r="A428" s="11">
        <v>431</v>
      </c>
      <c r="B428" t="s">
        <v>799</v>
      </c>
      <c r="C428" s="12" t="s">
        <v>800</v>
      </c>
      <c r="D428" s="12" t="s">
        <v>2013</v>
      </c>
      <c r="E428" s="11">
        <v>6</v>
      </c>
      <c r="F428">
        <v>5.8</v>
      </c>
      <c r="G428">
        <v>0.8</v>
      </c>
    </row>
    <row r="429" spans="1:7">
      <c r="A429" s="11">
        <v>432</v>
      </c>
      <c r="B429" t="s">
        <v>801</v>
      </c>
      <c r="C429" s="12" t="s">
        <v>802</v>
      </c>
      <c r="D429" s="12" t="s">
        <v>2014</v>
      </c>
      <c r="E429" s="11">
        <v>6</v>
      </c>
      <c r="F429">
        <v>3.3</v>
      </c>
      <c r="G429">
        <v>-0.8</v>
      </c>
    </row>
    <row r="430" spans="1:7">
      <c r="A430" s="11">
        <v>433</v>
      </c>
      <c r="B430" t="s">
        <v>1551</v>
      </c>
      <c r="C430" s="12" t="s">
        <v>1593</v>
      </c>
      <c r="D430" s="12" t="s">
        <v>2015</v>
      </c>
      <c r="E430" s="11">
        <v>5</v>
      </c>
      <c r="F430">
        <v>2.9</v>
      </c>
      <c r="G430">
        <v>-3.2</v>
      </c>
    </row>
    <row r="431" spans="1:7">
      <c r="A431" s="11">
        <v>434</v>
      </c>
      <c r="B431" t="s">
        <v>803</v>
      </c>
      <c r="C431" s="12" t="s">
        <v>804</v>
      </c>
      <c r="D431" s="12" t="s">
        <v>2016</v>
      </c>
      <c r="E431" s="11">
        <v>7</v>
      </c>
      <c r="F431">
        <v>6.5</v>
      </c>
      <c r="G431">
        <v>2.4</v>
      </c>
    </row>
    <row r="432" spans="1:7" s="20" customFormat="1">
      <c r="A432" s="11">
        <v>435</v>
      </c>
      <c r="B432" t="s">
        <v>805</v>
      </c>
      <c r="C432" s="12" t="s">
        <v>806</v>
      </c>
      <c r="D432" s="12" t="s">
        <v>2017</v>
      </c>
      <c r="E432" s="11">
        <v>6</v>
      </c>
      <c r="F432">
        <v>6.6</v>
      </c>
      <c r="G432">
        <v>4.2</v>
      </c>
    </row>
    <row r="433" spans="1:7">
      <c r="A433" s="11">
        <v>436</v>
      </c>
      <c r="B433" t="s">
        <v>807</v>
      </c>
      <c r="C433" s="12" t="s">
        <v>808</v>
      </c>
      <c r="D433" s="12" t="s">
        <v>2010</v>
      </c>
      <c r="E433" s="11">
        <v>7</v>
      </c>
      <c r="F433">
        <v>6.6</v>
      </c>
      <c r="G433">
        <v>2.2000000000000002</v>
      </c>
    </row>
    <row r="434" spans="1:7">
      <c r="A434" s="11">
        <v>437</v>
      </c>
      <c r="B434" t="s">
        <v>809</v>
      </c>
      <c r="C434" s="12" t="s">
        <v>810</v>
      </c>
      <c r="D434" s="12" t="s">
        <v>2018</v>
      </c>
      <c r="E434" s="11">
        <v>6</v>
      </c>
      <c r="F434">
        <v>5.2</v>
      </c>
      <c r="G434">
        <v>0.8</v>
      </c>
    </row>
    <row r="435" spans="1:7" s="20" customFormat="1">
      <c r="A435" s="11">
        <v>438</v>
      </c>
      <c r="B435" t="s">
        <v>811</v>
      </c>
      <c r="C435" s="12" t="s">
        <v>812</v>
      </c>
      <c r="D435" s="12" t="s">
        <v>2019</v>
      </c>
      <c r="E435" s="11">
        <v>6</v>
      </c>
      <c r="F435">
        <v>6</v>
      </c>
      <c r="G435">
        <v>2.9</v>
      </c>
    </row>
    <row r="436" spans="1:7">
      <c r="A436" s="11">
        <v>439</v>
      </c>
      <c r="B436" t="s">
        <v>1552</v>
      </c>
      <c r="C436" s="12" t="s">
        <v>1594</v>
      </c>
      <c r="D436" s="12" t="s">
        <v>2020</v>
      </c>
      <c r="E436" s="11">
        <v>6</v>
      </c>
      <c r="F436">
        <v>4.2</v>
      </c>
      <c r="G436">
        <v>0.4</v>
      </c>
    </row>
    <row r="437" spans="1:7">
      <c r="A437" s="11">
        <v>440</v>
      </c>
      <c r="B437" t="s">
        <v>814</v>
      </c>
      <c r="C437" s="12" t="s">
        <v>815</v>
      </c>
      <c r="D437" s="12" t="s">
        <v>2021</v>
      </c>
      <c r="E437" s="11">
        <v>7</v>
      </c>
      <c r="F437">
        <v>7.2</v>
      </c>
      <c r="G437">
        <v>2.8</v>
      </c>
    </row>
    <row r="438" spans="1:7">
      <c r="A438" s="11">
        <v>441</v>
      </c>
      <c r="B438" t="s">
        <v>816</v>
      </c>
      <c r="C438" s="12" t="s">
        <v>817</v>
      </c>
      <c r="D438" s="12" t="s">
        <v>2022</v>
      </c>
      <c r="E438" s="11">
        <v>7</v>
      </c>
      <c r="F438">
        <v>6.8</v>
      </c>
      <c r="G438">
        <v>3.9</v>
      </c>
    </row>
    <row r="439" spans="1:7">
      <c r="A439" s="11">
        <v>442</v>
      </c>
      <c r="B439" t="s">
        <v>1553</v>
      </c>
      <c r="C439" s="12" t="s">
        <v>1595</v>
      </c>
      <c r="D439" s="12" t="s">
        <v>2023</v>
      </c>
      <c r="E439" s="11">
        <v>7</v>
      </c>
      <c r="F439">
        <v>6.1</v>
      </c>
      <c r="G439">
        <v>2.5</v>
      </c>
    </row>
    <row r="440" spans="1:7">
      <c r="A440" s="11">
        <v>443</v>
      </c>
      <c r="B440" t="s">
        <v>818</v>
      </c>
      <c r="C440" s="12" t="s">
        <v>819</v>
      </c>
      <c r="D440" s="12" t="s">
        <v>2024</v>
      </c>
      <c r="E440" s="11">
        <v>7</v>
      </c>
      <c r="F440">
        <v>6.7</v>
      </c>
      <c r="G440">
        <v>3.6</v>
      </c>
    </row>
    <row r="441" spans="1:7">
      <c r="A441" s="11">
        <v>444</v>
      </c>
      <c r="B441" t="s">
        <v>820</v>
      </c>
      <c r="C441" s="12" t="s">
        <v>821</v>
      </c>
      <c r="D441" s="12" t="s">
        <v>2025</v>
      </c>
      <c r="E441" s="11">
        <v>7</v>
      </c>
      <c r="F441">
        <v>8.1</v>
      </c>
      <c r="G441">
        <v>5.7</v>
      </c>
    </row>
    <row r="442" spans="1:7">
      <c r="A442" s="11">
        <v>445</v>
      </c>
      <c r="B442" t="s">
        <v>1554</v>
      </c>
      <c r="C442" s="12" t="s">
        <v>1596</v>
      </c>
      <c r="D442" s="12" t="s">
        <v>2026</v>
      </c>
      <c r="E442" s="11">
        <v>6</v>
      </c>
      <c r="F442">
        <v>4.5999999999999996</v>
      </c>
      <c r="G442">
        <v>0.5</v>
      </c>
    </row>
    <row r="443" spans="1:7">
      <c r="A443" s="11">
        <v>446</v>
      </c>
      <c r="B443" t="s">
        <v>822</v>
      </c>
      <c r="C443" s="12" t="s">
        <v>823</v>
      </c>
      <c r="D443" s="12" t="s">
        <v>2027</v>
      </c>
      <c r="E443" s="11">
        <v>4</v>
      </c>
      <c r="F443">
        <v>-0.1</v>
      </c>
      <c r="G443">
        <v>-3.9</v>
      </c>
    </row>
    <row r="444" spans="1:7">
      <c r="A444" s="11">
        <v>447</v>
      </c>
      <c r="B444" t="s">
        <v>824</v>
      </c>
      <c r="C444" s="12" t="s">
        <v>825</v>
      </c>
      <c r="D444" s="12" t="s">
        <v>2028</v>
      </c>
      <c r="E444" s="11">
        <v>6</v>
      </c>
      <c r="F444">
        <v>4.5999999999999996</v>
      </c>
      <c r="G444">
        <v>1.2</v>
      </c>
    </row>
    <row r="445" spans="1:7">
      <c r="A445" s="11">
        <v>448</v>
      </c>
      <c r="B445" t="s">
        <v>826</v>
      </c>
      <c r="C445" s="12" t="s">
        <v>827</v>
      </c>
      <c r="D445" s="12" t="s">
        <v>2029</v>
      </c>
      <c r="E445" s="11">
        <v>6</v>
      </c>
      <c r="F445">
        <v>3.6</v>
      </c>
      <c r="G445">
        <v>-0.9</v>
      </c>
    </row>
    <row r="446" spans="1:7">
      <c r="A446" s="11">
        <v>449</v>
      </c>
      <c r="B446" t="s">
        <v>828</v>
      </c>
      <c r="C446" s="12" t="s">
        <v>829</v>
      </c>
      <c r="D446" s="12" t="s">
        <v>2030</v>
      </c>
      <c r="E446" s="11">
        <v>6</v>
      </c>
      <c r="F446">
        <v>5.3</v>
      </c>
      <c r="G446">
        <v>1.5</v>
      </c>
    </row>
    <row r="447" spans="1:7">
      <c r="A447" s="11">
        <v>450</v>
      </c>
      <c r="B447" t="s">
        <v>830</v>
      </c>
      <c r="C447" s="12" t="s">
        <v>831</v>
      </c>
      <c r="D447" s="12" t="s">
        <v>2031</v>
      </c>
      <c r="E447" s="11">
        <v>6</v>
      </c>
      <c r="F447">
        <v>4.2</v>
      </c>
      <c r="G447">
        <v>-0.2</v>
      </c>
    </row>
    <row r="448" spans="1:7">
      <c r="A448" s="11">
        <v>451</v>
      </c>
      <c r="B448" t="s">
        <v>1555</v>
      </c>
      <c r="C448" s="12" t="s">
        <v>1597</v>
      </c>
      <c r="D448" s="12" t="s">
        <v>2032</v>
      </c>
      <c r="E448" s="11">
        <v>6</v>
      </c>
      <c r="F448">
        <v>4.8</v>
      </c>
      <c r="G448">
        <v>0.2</v>
      </c>
    </row>
    <row r="449" spans="1:7">
      <c r="A449" s="11">
        <v>452</v>
      </c>
      <c r="B449" t="s">
        <v>832</v>
      </c>
      <c r="C449" s="12" t="s">
        <v>833</v>
      </c>
      <c r="D449" s="12" t="s">
        <v>2033</v>
      </c>
      <c r="E449" s="11">
        <v>6</v>
      </c>
      <c r="F449">
        <v>5.5</v>
      </c>
      <c r="G449">
        <v>1.9</v>
      </c>
    </row>
    <row r="450" spans="1:7">
      <c r="A450" s="11">
        <v>453</v>
      </c>
      <c r="B450" t="s">
        <v>834</v>
      </c>
      <c r="C450" s="12" t="s">
        <v>835</v>
      </c>
      <c r="D450" s="12" t="s">
        <v>2034</v>
      </c>
      <c r="E450" s="11">
        <v>6</v>
      </c>
      <c r="F450">
        <v>5.7</v>
      </c>
      <c r="G450">
        <v>2.5</v>
      </c>
    </row>
    <row r="451" spans="1:7" s="19" customFormat="1">
      <c r="A451" s="11">
        <v>454</v>
      </c>
      <c r="B451" t="s">
        <v>836</v>
      </c>
      <c r="C451" s="12" t="s">
        <v>837</v>
      </c>
      <c r="D451" s="12" t="s">
        <v>2035</v>
      </c>
      <c r="E451" s="11">
        <v>7</v>
      </c>
      <c r="F451">
        <v>5.7</v>
      </c>
      <c r="G451">
        <v>2.2000000000000002</v>
      </c>
    </row>
    <row r="452" spans="1:7">
      <c r="A452" s="11">
        <v>455</v>
      </c>
      <c r="B452" t="s">
        <v>838</v>
      </c>
      <c r="C452" s="12" t="s">
        <v>839</v>
      </c>
      <c r="D452" s="12" t="s">
        <v>2036</v>
      </c>
      <c r="E452" s="11">
        <v>6</v>
      </c>
      <c r="F452">
        <v>5.9</v>
      </c>
      <c r="G452">
        <v>2.9</v>
      </c>
    </row>
    <row r="453" spans="1:7">
      <c r="A453" s="11">
        <v>456</v>
      </c>
      <c r="B453" t="s">
        <v>840</v>
      </c>
      <c r="C453" s="12" t="s">
        <v>453</v>
      </c>
      <c r="D453" s="12" t="s">
        <v>2037</v>
      </c>
      <c r="E453" s="11">
        <v>3</v>
      </c>
      <c r="F453">
        <v>-1.9</v>
      </c>
      <c r="G453">
        <v>-4.7</v>
      </c>
    </row>
    <row r="454" spans="1:7" s="20" customFormat="1">
      <c r="A454" s="11">
        <v>457</v>
      </c>
      <c r="B454" t="s">
        <v>841</v>
      </c>
      <c r="C454" s="12" t="s">
        <v>842</v>
      </c>
      <c r="D454" s="12" t="s">
        <v>2037</v>
      </c>
      <c r="E454" s="11">
        <v>3</v>
      </c>
      <c r="F454">
        <v>-0.9</v>
      </c>
      <c r="G454">
        <v>-4</v>
      </c>
    </row>
    <row r="455" spans="1:7" s="20" customFormat="1">
      <c r="A455" s="11">
        <v>458</v>
      </c>
      <c r="B455" t="s">
        <v>843</v>
      </c>
      <c r="C455" s="12" t="s">
        <v>568</v>
      </c>
      <c r="D455" s="12" t="s">
        <v>2038</v>
      </c>
      <c r="E455" s="11">
        <v>3</v>
      </c>
      <c r="F455">
        <v>-1.1000000000000001</v>
      </c>
      <c r="G455">
        <v>-4.0999999999999996</v>
      </c>
    </row>
    <row r="456" spans="1:7" s="19" customFormat="1">
      <c r="A456" s="11">
        <v>459</v>
      </c>
      <c r="B456" t="s">
        <v>844</v>
      </c>
      <c r="C456" s="12" t="s">
        <v>845</v>
      </c>
      <c r="D456" s="12" t="s">
        <v>2039</v>
      </c>
      <c r="E456" s="11">
        <v>4</v>
      </c>
      <c r="F456">
        <v>-2.5</v>
      </c>
      <c r="G456">
        <v>-5.9</v>
      </c>
    </row>
    <row r="457" spans="1:7">
      <c r="A457" s="11">
        <v>460</v>
      </c>
      <c r="B457" t="s">
        <v>846</v>
      </c>
      <c r="C457" s="12" t="s">
        <v>847</v>
      </c>
      <c r="D457" s="12" t="s">
        <v>2039</v>
      </c>
      <c r="E457" s="11">
        <v>4</v>
      </c>
      <c r="F457">
        <v>-1.6</v>
      </c>
      <c r="G457">
        <v>-4.9000000000000004</v>
      </c>
    </row>
    <row r="458" spans="1:7" s="19" customFormat="1">
      <c r="A458" s="11">
        <v>461</v>
      </c>
      <c r="B458" t="s">
        <v>848</v>
      </c>
      <c r="C458" s="12" t="s">
        <v>849</v>
      </c>
      <c r="D458" s="12" t="s">
        <v>2040</v>
      </c>
      <c r="E458" s="11">
        <v>4</v>
      </c>
      <c r="F458">
        <v>-5.3</v>
      </c>
      <c r="G458">
        <v>-11.3</v>
      </c>
    </row>
    <row r="459" spans="1:7" s="19" customFormat="1">
      <c r="A459" s="11">
        <v>462</v>
      </c>
      <c r="B459" t="s">
        <v>850</v>
      </c>
      <c r="C459" s="12" t="s">
        <v>851</v>
      </c>
      <c r="D459" s="12" t="s">
        <v>2041</v>
      </c>
      <c r="E459" s="11">
        <v>4</v>
      </c>
      <c r="F459">
        <v>-4.0999999999999996</v>
      </c>
      <c r="G459">
        <v>-8.4</v>
      </c>
    </row>
    <row r="460" spans="1:7">
      <c r="A460" s="11">
        <v>463</v>
      </c>
      <c r="B460" t="s">
        <v>852</v>
      </c>
      <c r="C460" s="12" t="s">
        <v>853</v>
      </c>
      <c r="D460" s="12" t="s">
        <v>2042</v>
      </c>
      <c r="E460" s="11">
        <v>4</v>
      </c>
      <c r="F460">
        <v>-0.6</v>
      </c>
      <c r="G460">
        <v>-3.5</v>
      </c>
    </row>
    <row r="461" spans="1:7">
      <c r="A461" s="11">
        <v>464</v>
      </c>
      <c r="B461" t="s">
        <v>854</v>
      </c>
      <c r="C461" s="12" t="s">
        <v>855</v>
      </c>
      <c r="D461" s="12" t="s">
        <v>2043</v>
      </c>
      <c r="E461" s="11">
        <v>4</v>
      </c>
      <c r="F461">
        <v>0.4</v>
      </c>
      <c r="G461">
        <v>-2.2999999999999998</v>
      </c>
    </row>
    <row r="462" spans="1:7" s="20" customFormat="1">
      <c r="A462" s="11">
        <v>465</v>
      </c>
      <c r="B462" t="s">
        <v>856</v>
      </c>
      <c r="C462" s="12" t="s">
        <v>857</v>
      </c>
      <c r="D462" s="13" t="s">
        <v>2044</v>
      </c>
      <c r="E462" s="11">
        <v>4</v>
      </c>
      <c r="F462">
        <v>0.6</v>
      </c>
      <c r="G462">
        <v>-2.6</v>
      </c>
    </row>
    <row r="463" spans="1:7">
      <c r="A463" s="11">
        <v>466</v>
      </c>
      <c r="B463" t="s">
        <v>858</v>
      </c>
      <c r="C463" s="12" t="s">
        <v>859</v>
      </c>
      <c r="D463" s="12" t="s">
        <v>2045</v>
      </c>
      <c r="E463" s="11">
        <v>4</v>
      </c>
      <c r="F463">
        <v>0.1</v>
      </c>
      <c r="G463">
        <v>-3.2</v>
      </c>
    </row>
    <row r="464" spans="1:7" s="20" customFormat="1">
      <c r="A464" s="11">
        <v>467</v>
      </c>
      <c r="B464" t="s">
        <v>860</v>
      </c>
      <c r="C464" s="12" t="s">
        <v>861</v>
      </c>
      <c r="D464" s="12" t="s">
        <v>2046</v>
      </c>
      <c r="E464" s="11">
        <v>4</v>
      </c>
      <c r="F464">
        <v>0.9</v>
      </c>
      <c r="G464">
        <v>-1.6</v>
      </c>
    </row>
    <row r="465" spans="1:7" s="20" customFormat="1">
      <c r="A465" s="11">
        <v>468</v>
      </c>
      <c r="B465" t="s">
        <v>507</v>
      </c>
      <c r="C465" s="12" t="s">
        <v>862</v>
      </c>
      <c r="D465" s="12" t="s">
        <v>2047</v>
      </c>
      <c r="E465" s="11">
        <v>4</v>
      </c>
      <c r="F465">
        <v>1.6</v>
      </c>
      <c r="G465">
        <v>-2.2000000000000002</v>
      </c>
    </row>
    <row r="466" spans="1:7">
      <c r="A466" s="11">
        <v>469</v>
      </c>
      <c r="B466" t="s">
        <v>863</v>
      </c>
      <c r="C466" s="12" t="s">
        <v>864</v>
      </c>
      <c r="D466" s="12" t="s">
        <v>2048</v>
      </c>
      <c r="E466" s="11">
        <v>5</v>
      </c>
      <c r="F466">
        <v>3</v>
      </c>
      <c r="G466">
        <v>-0.6</v>
      </c>
    </row>
    <row r="467" spans="1:7" s="19" customFormat="1">
      <c r="A467" s="11">
        <v>470</v>
      </c>
      <c r="B467" t="s">
        <v>865</v>
      </c>
      <c r="C467" s="12" t="s">
        <v>866</v>
      </c>
      <c r="D467" s="12" t="s">
        <v>2049</v>
      </c>
      <c r="E467" s="11">
        <v>5</v>
      </c>
      <c r="F467">
        <v>-0.3</v>
      </c>
      <c r="G467">
        <v>-4.4000000000000004</v>
      </c>
    </row>
    <row r="468" spans="1:7">
      <c r="A468" s="11">
        <v>471</v>
      </c>
      <c r="B468" t="s">
        <v>867</v>
      </c>
      <c r="C468" s="12" t="s">
        <v>868</v>
      </c>
      <c r="D468" s="12" t="s">
        <v>2050</v>
      </c>
      <c r="E468" s="11">
        <v>6</v>
      </c>
      <c r="F468">
        <v>3.8</v>
      </c>
      <c r="G468">
        <v>0.5</v>
      </c>
    </row>
    <row r="469" spans="1:7">
      <c r="A469" s="11">
        <v>472</v>
      </c>
      <c r="B469" t="s">
        <v>869</v>
      </c>
      <c r="C469" s="12" t="s">
        <v>870</v>
      </c>
      <c r="D469" s="12" t="s">
        <v>2051</v>
      </c>
      <c r="E469" s="11">
        <v>6</v>
      </c>
      <c r="F469">
        <v>3.1</v>
      </c>
      <c r="G469">
        <v>-1.2</v>
      </c>
    </row>
    <row r="470" spans="1:7">
      <c r="A470" s="11">
        <v>473</v>
      </c>
      <c r="B470" t="s">
        <v>871</v>
      </c>
      <c r="C470" s="12" t="s">
        <v>872</v>
      </c>
      <c r="D470" s="12" t="s">
        <v>2052</v>
      </c>
      <c r="E470" s="11">
        <v>5</v>
      </c>
      <c r="F470">
        <v>1</v>
      </c>
      <c r="G470">
        <v>-3</v>
      </c>
    </row>
    <row r="471" spans="1:7">
      <c r="A471" s="11">
        <v>474</v>
      </c>
      <c r="B471" t="s">
        <v>873</v>
      </c>
      <c r="C471" s="12" t="s">
        <v>874</v>
      </c>
      <c r="D471" s="12" t="s">
        <v>2053</v>
      </c>
      <c r="E471" s="11">
        <v>5</v>
      </c>
      <c r="F471">
        <v>1.4</v>
      </c>
      <c r="G471">
        <v>-2.9</v>
      </c>
    </row>
    <row r="472" spans="1:7">
      <c r="A472" s="11">
        <v>475</v>
      </c>
      <c r="B472" t="s">
        <v>875</v>
      </c>
      <c r="C472" s="12" t="s">
        <v>876</v>
      </c>
      <c r="D472" s="12" t="s">
        <v>2054</v>
      </c>
      <c r="E472" s="11">
        <v>5</v>
      </c>
      <c r="F472">
        <v>3</v>
      </c>
      <c r="G472">
        <v>0.1</v>
      </c>
    </row>
    <row r="473" spans="1:7">
      <c r="A473" s="11">
        <v>476</v>
      </c>
      <c r="B473" t="s">
        <v>877</v>
      </c>
      <c r="C473" s="12" t="s">
        <v>878</v>
      </c>
      <c r="D473" s="12" t="s">
        <v>2055</v>
      </c>
      <c r="E473" s="11">
        <v>6</v>
      </c>
      <c r="F473">
        <v>4</v>
      </c>
      <c r="G473">
        <v>0.6</v>
      </c>
    </row>
    <row r="474" spans="1:7">
      <c r="A474" s="11">
        <v>477</v>
      </c>
      <c r="B474" t="s">
        <v>879</v>
      </c>
      <c r="C474" s="12" t="s">
        <v>880</v>
      </c>
      <c r="D474" s="12" t="s">
        <v>2056</v>
      </c>
      <c r="E474" s="11">
        <v>6</v>
      </c>
      <c r="F474">
        <v>4.8</v>
      </c>
      <c r="G474">
        <v>1.4</v>
      </c>
    </row>
    <row r="475" spans="1:7">
      <c r="A475" s="11">
        <v>478</v>
      </c>
      <c r="B475" t="s">
        <v>881</v>
      </c>
      <c r="C475" s="12" t="s">
        <v>882</v>
      </c>
      <c r="D475" s="12" t="s">
        <v>2057</v>
      </c>
      <c r="E475" s="11">
        <v>6</v>
      </c>
      <c r="F475">
        <v>3.3</v>
      </c>
      <c r="G475">
        <v>-1.6</v>
      </c>
    </row>
    <row r="476" spans="1:7">
      <c r="A476" s="11">
        <v>479</v>
      </c>
      <c r="B476" t="s">
        <v>883</v>
      </c>
      <c r="C476" s="12" t="s">
        <v>884</v>
      </c>
      <c r="D476" s="12" t="s">
        <v>2058</v>
      </c>
      <c r="E476" s="11">
        <v>6</v>
      </c>
      <c r="F476">
        <v>5.0999999999999996</v>
      </c>
      <c r="G476">
        <v>1.6</v>
      </c>
    </row>
    <row r="477" spans="1:7">
      <c r="A477" s="11">
        <v>480</v>
      </c>
      <c r="B477" t="s">
        <v>885</v>
      </c>
      <c r="C477" s="12" t="s">
        <v>886</v>
      </c>
      <c r="D477" s="12" t="s">
        <v>2059</v>
      </c>
      <c r="E477" s="11">
        <v>6</v>
      </c>
      <c r="F477">
        <v>4.2</v>
      </c>
      <c r="G477">
        <v>0.4</v>
      </c>
    </row>
    <row r="478" spans="1:7">
      <c r="A478" s="11">
        <v>481</v>
      </c>
      <c r="B478" t="s">
        <v>887</v>
      </c>
      <c r="C478" s="12" t="s">
        <v>888</v>
      </c>
      <c r="D478" s="12" t="s">
        <v>2060</v>
      </c>
      <c r="E478" s="11">
        <v>6</v>
      </c>
      <c r="F478">
        <v>3.9</v>
      </c>
      <c r="G478">
        <v>0.5</v>
      </c>
    </row>
    <row r="479" spans="1:7">
      <c r="A479" s="11">
        <v>482</v>
      </c>
      <c r="B479" t="s">
        <v>889</v>
      </c>
      <c r="C479" s="12" t="s">
        <v>890</v>
      </c>
      <c r="D479" s="12" t="s">
        <v>2061</v>
      </c>
      <c r="E479" s="11">
        <v>5</v>
      </c>
      <c r="F479">
        <v>3.4</v>
      </c>
      <c r="G479">
        <v>-0.2</v>
      </c>
    </row>
    <row r="480" spans="1:7">
      <c r="A480" s="11">
        <v>483</v>
      </c>
      <c r="B480" t="s">
        <v>891</v>
      </c>
      <c r="C480" s="12" t="s">
        <v>892</v>
      </c>
      <c r="D480" s="12" t="s">
        <v>2062</v>
      </c>
      <c r="E480" s="11">
        <v>6</v>
      </c>
      <c r="F480">
        <v>5.4</v>
      </c>
      <c r="G480">
        <v>2.6</v>
      </c>
    </row>
    <row r="481" spans="1:7">
      <c r="A481" s="11">
        <v>484</v>
      </c>
      <c r="B481" t="s">
        <v>893</v>
      </c>
      <c r="C481" s="12" t="s">
        <v>894</v>
      </c>
      <c r="D481" s="12" t="s">
        <v>2063</v>
      </c>
      <c r="E481" s="11">
        <v>6</v>
      </c>
      <c r="F481">
        <v>4.5999999999999996</v>
      </c>
      <c r="G481">
        <v>0.7</v>
      </c>
    </row>
    <row r="482" spans="1:7">
      <c r="A482" s="11">
        <v>485</v>
      </c>
      <c r="B482" t="s">
        <v>895</v>
      </c>
      <c r="C482" s="12" t="s">
        <v>896</v>
      </c>
      <c r="D482" s="12" t="s">
        <v>2064</v>
      </c>
      <c r="E482" s="11">
        <v>6</v>
      </c>
      <c r="F482">
        <v>4.3</v>
      </c>
      <c r="G482">
        <v>0.2</v>
      </c>
    </row>
    <row r="483" spans="1:7">
      <c r="A483" s="11">
        <v>486</v>
      </c>
      <c r="B483" t="s">
        <v>897</v>
      </c>
      <c r="C483" s="12" t="s">
        <v>898</v>
      </c>
      <c r="D483" s="12" t="s">
        <v>2065</v>
      </c>
      <c r="E483" s="11">
        <v>6</v>
      </c>
      <c r="F483">
        <v>5.0999999999999996</v>
      </c>
      <c r="G483">
        <v>1.6</v>
      </c>
    </row>
    <row r="484" spans="1:7">
      <c r="A484" s="11">
        <v>487</v>
      </c>
      <c r="B484" t="s">
        <v>1556</v>
      </c>
      <c r="C484" s="12" t="s">
        <v>1598</v>
      </c>
      <c r="D484" s="12" t="s">
        <v>2066</v>
      </c>
      <c r="E484" s="11">
        <v>6</v>
      </c>
      <c r="F484">
        <v>5</v>
      </c>
      <c r="G484">
        <v>0.9</v>
      </c>
    </row>
    <row r="485" spans="1:7">
      <c r="A485" s="11">
        <v>488</v>
      </c>
      <c r="B485" t="s">
        <v>899</v>
      </c>
      <c r="C485" s="12" t="s">
        <v>900</v>
      </c>
      <c r="D485" s="12" t="s">
        <v>2067</v>
      </c>
      <c r="E485" s="11">
        <v>6</v>
      </c>
      <c r="F485">
        <v>6</v>
      </c>
      <c r="G485">
        <v>1.4</v>
      </c>
    </row>
    <row r="486" spans="1:7" s="20" customFormat="1">
      <c r="A486" s="11">
        <v>489</v>
      </c>
      <c r="B486" t="s">
        <v>901</v>
      </c>
      <c r="C486" s="12" t="s">
        <v>902</v>
      </c>
      <c r="D486" s="12" t="s">
        <v>2068</v>
      </c>
      <c r="E486" s="11">
        <v>6</v>
      </c>
      <c r="F486">
        <v>6</v>
      </c>
      <c r="G486">
        <v>2</v>
      </c>
    </row>
    <row r="487" spans="1:7">
      <c r="A487" s="11">
        <v>490</v>
      </c>
      <c r="B487" t="s">
        <v>1557</v>
      </c>
      <c r="C487" s="12" t="s">
        <v>1599</v>
      </c>
      <c r="D487" s="12" t="s">
        <v>2069</v>
      </c>
      <c r="E487" s="11">
        <v>7</v>
      </c>
      <c r="F487">
        <v>6.8</v>
      </c>
      <c r="G487">
        <v>2.7</v>
      </c>
    </row>
    <row r="488" spans="1:7">
      <c r="A488" s="11">
        <v>491</v>
      </c>
      <c r="B488" t="s">
        <v>903</v>
      </c>
      <c r="C488" s="12" t="s">
        <v>904</v>
      </c>
      <c r="D488" s="12" t="s">
        <v>2070</v>
      </c>
      <c r="E488" s="11">
        <v>5</v>
      </c>
      <c r="F488">
        <v>3.1</v>
      </c>
      <c r="G488">
        <v>0.6</v>
      </c>
    </row>
    <row r="489" spans="1:7" s="19" customFormat="1">
      <c r="A489" s="11">
        <v>492</v>
      </c>
      <c r="B489" t="s">
        <v>1558</v>
      </c>
      <c r="C489" s="12" t="s">
        <v>1600</v>
      </c>
      <c r="D489" s="12" t="s">
        <v>2071</v>
      </c>
      <c r="E489" s="11">
        <v>5</v>
      </c>
      <c r="F489"/>
      <c r="G489"/>
    </row>
    <row r="490" spans="1:7" s="19" customFormat="1">
      <c r="A490" s="11">
        <v>493</v>
      </c>
      <c r="B490" t="s">
        <v>905</v>
      </c>
      <c r="C490" s="12" t="s">
        <v>906</v>
      </c>
      <c r="D490" s="12" t="s">
        <v>2072</v>
      </c>
      <c r="E490" s="11">
        <v>4</v>
      </c>
      <c r="F490">
        <v>1.7</v>
      </c>
      <c r="G490">
        <v>-0.9</v>
      </c>
    </row>
    <row r="491" spans="1:7">
      <c r="A491" s="11">
        <v>494</v>
      </c>
      <c r="B491" t="s">
        <v>907</v>
      </c>
      <c r="C491" s="12" t="s">
        <v>908</v>
      </c>
      <c r="D491" s="12" t="s">
        <v>2071</v>
      </c>
      <c r="E491" s="11">
        <v>5</v>
      </c>
      <c r="F491">
        <v>4.2</v>
      </c>
      <c r="G491">
        <v>1.9</v>
      </c>
    </row>
    <row r="492" spans="1:7">
      <c r="A492" s="11">
        <v>495</v>
      </c>
      <c r="B492" t="s">
        <v>909</v>
      </c>
      <c r="C492" s="12" t="s">
        <v>910</v>
      </c>
      <c r="D492" s="12" t="s">
        <v>2071</v>
      </c>
      <c r="E492" s="11">
        <v>5</v>
      </c>
      <c r="F492">
        <v>3.3</v>
      </c>
      <c r="G492">
        <v>0.6</v>
      </c>
    </row>
    <row r="493" spans="1:7">
      <c r="A493" s="11">
        <v>496</v>
      </c>
      <c r="B493" t="s">
        <v>911</v>
      </c>
      <c r="C493" s="12" t="s">
        <v>912</v>
      </c>
      <c r="D493" s="12" t="s">
        <v>2073</v>
      </c>
      <c r="E493" s="11">
        <v>5</v>
      </c>
      <c r="F493">
        <v>2.6</v>
      </c>
      <c r="G493">
        <v>0</v>
      </c>
    </row>
    <row r="494" spans="1:7">
      <c r="A494" s="11">
        <v>497</v>
      </c>
      <c r="B494" t="s">
        <v>913</v>
      </c>
      <c r="C494" s="12" t="s">
        <v>914</v>
      </c>
      <c r="D494" s="12" t="s">
        <v>2074</v>
      </c>
      <c r="E494" s="11">
        <v>4</v>
      </c>
      <c r="F494">
        <v>1</v>
      </c>
      <c r="G494">
        <v>-1.5</v>
      </c>
    </row>
    <row r="495" spans="1:7">
      <c r="A495" s="11">
        <v>498</v>
      </c>
      <c r="B495" t="s">
        <v>915</v>
      </c>
      <c r="C495" s="12" t="s">
        <v>916</v>
      </c>
      <c r="D495" s="12" t="s">
        <v>2075</v>
      </c>
      <c r="E495" s="11">
        <v>5</v>
      </c>
      <c r="F495">
        <v>3.1</v>
      </c>
      <c r="G495">
        <v>0.6</v>
      </c>
    </row>
    <row r="496" spans="1:7">
      <c r="A496" s="11">
        <v>499</v>
      </c>
      <c r="B496" t="s">
        <v>917</v>
      </c>
      <c r="C496" s="12" t="s">
        <v>918</v>
      </c>
      <c r="D496" s="12" t="s">
        <v>2071</v>
      </c>
      <c r="E496" s="11">
        <v>5</v>
      </c>
      <c r="F496">
        <v>2.7</v>
      </c>
      <c r="G496">
        <v>-0.3</v>
      </c>
    </row>
    <row r="497" spans="1:7">
      <c r="A497" s="11">
        <v>500</v>
      </c>
      <c r="B497" t="s">
        <v>919</v>
      </c>
      <c r="C497" s="12" t="s">
        <v>920</v>
      </c>
      <c r="D497" s="12" t="s">
        <v>2075</v>
      </c>
      <c r="E497" s="11">
        <v>5</v>
      </c>
      <c r="F497">
        <v>1.9</v>
      </c>
      <c r="G497">
        <v>-0.7</v>
      </c>
    </row>
    <row r="498" spans="1:7">
      <c r="A498" s="11">
        <v>501</v>
      </c>
      <c r="B498" t="s">
        <v>921</v>
      </c>
      <c r="C498" s="12" t="s">
        <v>922</v>
      </c>
      <c r="D498" s="12" t="s">
        <v>2076</v>
      </c>
      <c r="E498" s="11">
        <v>5</v>
      </c>
      <c r="F498">
        <v>2</v>
      </c>
      <c r="G498">
        <v>-0.7</v>
      </c>
    </row>
    <row r="499" spans="1:7">
      <c r="A499" s="11">
        <v>502</v>
      </c>
      <c r="B499" t="s">
        <v>923</v>
      </c>
      <c r="C499" s="12" t="s">
        <v>924</v>
      </c>
      <c r="D499" s="12" t="s">
        <v>2077</v>
      </c>
      <c r="E499" s="11">
        <v>5</v>
      </c>
      <c r="F499">
        <v>2.7</v>
      </c>
      <c r="G499">
        <v>0.4</v>
      </c>
    </row>
    <row r="500" spans="1:7">
      <c r="A500" s="11">
        <v>503</v>
      </c>
      <c r="B500" t="s">
        <v>925</v>
      </c>
      <c r="C500" s="12" t="s">
        <v>926</v>
      </c>
      <c r="D500" s="12" t="s">
        <v>2078</v>
      </c>
      <c r="E500" s="11">
        <v>5</v>
      </c>
      <c r="F500">
        <v>2.1</v>
      </c>
      <c r="G500">
        <v>-0.4</v>
      </c>
    </row>
    <row r="501" spans="1:7">
      <c r="A501" s="11">
        <v>504</v>
      </c>
      <c r="B501" t="s">
        <v>927</v>
      </c>
      <c r="C501" s="12" t="s">
        <v>928</v>
      </c>
      <c r="D501" s="12" t="s">
        <v>2079</v>
      </c>
      <c r="E501" s="11">
        <v>4</v>
      </c>
      <c r="F501">
        <v>-0.1</v>
      </c>
      <c r="G501">
        <v>-3.1</v>
      </c>
    </row>
    <row r="502" spans="1:7">
      <c r="A502" s="11">
        <v>505</v>
      </c>
      <c r="B502" t="s">
        <v>929</v>
      </c>
      <c r="C502" s="12" t="s">
        <v>930</v>
      </c>
      <c r="D502" s="12" t="s">
        <v>2077</v>
      </c>
      <c r="E502" s="11">
        <v>5</v>
      </c>
      <c r="F502">
        <v>0.8</v>
      </c>
      <c r="G502">
        <v>-1.3</v>
      </c>
    </row>
    <row r="503" spans="1:7">
      <c r="A503" s="11">
        <v>506</v>
      </c>
      <c r="B503" t="s">
        <v>931</v>
      </c>
      <c r="C503" s="12" t="s">
        <v>932</v>
      </c>
      <c r="D503" s="12" t="s">
        <v>2080</v>
      </c>
      <c r="E503" s="11">
        <v>5</v>
      </c>
      <c r="F503">
        <v>2.4</v>
      </c>
      <c r="G503">
        <v>-0.2</v>
      </c>
    </row>
    <row r="504" spans="1:7">
      <c r="A504" s="11">
        <v>507</v>
      </c>
      <c r="B504" t="s">
        <v>933</v>
      </c>
      <c r="C504" s="12" t="s">
        <v>934</v>
      </c>
      <c r="D504" s="12" t="s">
        <v>2081</v>
      </c>
      <c r="E504" s="11">
        <v>4</v>
      </c>
      <c r="F504">
        <v>-0.4</v>
      </c>
      <c r="G504">
        <v>-2.2999999999999998</v>
      </c>
    </row>
    <row r="505" spans="1:7">
      <c r="A505" s="11">
        <v>508</v>
      </c>
      <c r="B505" t="s">
        <v>390</v>
      </c>
      <c r="C505" s="12" t="s">
        <v>391</v>
      </c>
      <c r="D505" s="15" t="s">
        <v>2082</v>
      </c>
      <c r="E505" s="11">
        <v>5</v>
      </c>
      <c r="F505">
        <v>2.5</v>
      </c>
      <c r="G505">
        <v>-0.6</v>
      </c>
    </row>
    <row r="506" spans="1:7">
      <c r="A506" s="11">
        <v>509</v>
      </c>
      <c r="B506" t="s">
        <v>935</v>
      </c>
      <c r="C506" s="12" t="s">
        <v>936</v>
      </c>
      <c r="D506" s="15" t="s">
        <v>2081</v>
      </c>
      <c r="E506" s="11">
        <v>4</v>
      </c>
      <c r="F506">
        <v>0.3</v>
      </c>
      <c r="G506">
        <v>-2.8</v>
      </c>
    </row>
    <row r="507" spans="1:7">
      <c r="A507" s="11">
        <v>510</v>
      </c>
      <c r="B507" t="s">
        <v>937</v>
      </c>
      <c r="C507" s="12" t="s">
        <v>938</v>
      </c>
      <c r="D507" s="12" t="s">
        <v>2083</v>
      </c>
      <c r="E507" s="11">
        <v>5</v>
      </c>
      <c r="F507">
        <v>2.4</v>
      </c>
      <c r="G507">
        <v>-0.2</v>
      </c>
    </row>
    <row r="508" spans="1:7" s="19" customFormat="1">
      <c r="A508" s="11">
        <v>511</v>
      </c>
      <c r="B508" t="s">
        <v>939</v>
      </c>
      <c r="C508" s="12" t="s">
        <v>940</v>
      </c>
      <c r="D508" s="15" t="s">
        <v>2084</v>
      </c>
      <c r="E508" s="11">
        <v>5</v>
      </c>
      <c r="F508">
        <v>0.3</v>
      </c>
      <c r="G508">
        <v>-2.2999999999999998</v>
      </c>
    </row>
    <row r="509" spans="1:7">
      <c r="A509" s="11">
        <v>512</v>
      </c>
      <c r="B509" t="s">
        <v>941</v>
      </c>
      <c r="C509" s="12" t="s">
        <v>942</v>
      </c>
      <c r="D509" s="12" t="s">
        <v>2085</v>
      </c>
      <c r="E509" s="11">
        <v>4</v>
      </c>
      <c r="F509">
        <v>-0.2</v>
      </c>
      <c r="G509">
        <v>-2.2000000000000002</v>
      </c>
    </row>
    <row r="510" spans="1:7">
      <c r="A510" s="11">
        <v>513</v>
      </c>
      <c r="B510" t="s">
        <v>943</v>
      </c>
      <c r="C510" s="12" t="s">
        <v>944</v>
      </c>
      <c r="D510" s="12" t="s">
        <v>2086</v>
      </c>
      <c r="E510" s="11">
        <v>5</v>
      </c>
      <c r="F510">
        <v>3.5</v>
      </c>
      <c r="G510">
        <v>0.4</v>
      </c>
    </row>
    <row r="511" spans="1:7">
      <c r="A511" s="11">
        <v>514</v>
      </c>
      <c r="B511" t="s">
        <v>945</v>
      </c>
      <c r="C511" s="12" t="s">
        <v>946</v>
      </c>
      <c r="D511" s="15" t="s">
        <v>2086</v>
      </c>
      <c r="E511" s="11">
        <v>5</v>
      </c>
      <c r="F511">
        <v>2.1</v>
      </c>
      <c r="G511">
        <v>-0.4</v>
      </c>
    </row>
    <row r="512" spans="1:7" s="19" customFormat="1">
      <c r="A512" s="11">
        <v>515</v>
      </c>
      <c r="B512" t="s">
        <v>947</v>
      </c>
      <c r="C512" s="12" t="s">
        <v>948</v>
      </c>
      <c r="D512" s="15" t="s">
        <v>2087</v>
      </c>
      <c r="E512" s="11">
        <v>5</v>
      </c>
      <c r="F512">
        <v>-0.3</v>
      </c>
      <c r="G512">
        <v>-3.3</v>
      </c>
    </row>
    <row r="513" spans="1:7">
      <c r="A513" s="11">
        <v>516</v>
      </c>
      <c r="B513" t="s">
        <v>949</v>
      </c>
      <c r="C513" s="12" t="s">
        <v>950</v>
      </c>
      <c r="D513" s="12" t="s">
        <v>2088</v>
      </c>
      <c r="E513" s="11">
        <v>4</v>
      </c>
      <c r="F513">
        <v>-0.9</v>
      </c>
      <c r="G513">
        <v>-3.4</v>
      </c>
    </row>
    <row r="514" spans="1:7">
      <c r="A514" s="11">
        <v>517</v>
      </c>
      <c r="B514" t="s">
        <v>372</v>
      </c>
      <c r="C514" s="12" t="s">
        <v>373</v>
      </c>
      <c r="D514" s="12" t="s">
        <v>2089</v>
      </c>
      <c r="E514" s="11">
        <v>4</v>
      </c>
      <c r="F514">
        <v>-0.2</v>
      </c>
      <c r="G514">
        <v>-2.5</v>
      </c>
    </row>
    <row r="515" spans="1:7">
      <c r="A515" s="11">
        <v>518</v>
      </c>
      <c r="B515" t="s">
        <v>951</v>
      </c>
      <c r="C515" s="12" t="s">
        <v>952</v>
      </c>
      <c r="D515" s="12" t="s">
        <v>2090</v>
      </c>
      <c r="E515" s="11">
        <v>5</v>
      </c>
      <c r="F515">
        <v>3.2</v>
      </c>
      <c r="G515">
        <v>0.9</v>
      </c>
    </row>
    <row r="516" spans="1:7">
      <c r="A516" s="11">
        <v>519</v>
      </c>
      <c r="B516" t="s">
        <v>953</v>
      </c>
      <c r="C516" s="12" t="s">
        <v>954</v>
      </c>
      <c r="D516" s="12" t="s">
        <v>2091</v>
      </c>
      <c r="E516" s="11">
        <v>5</v>
      </c>
      <c r="F516">
        <v>2.2999999999999998</v>
      </c>
      <c r="G516">
        <v>-0.7</v>
      </c>
    </row>
    <row r="517" spans="1:7">
      <c r="A517" s="11">
        <v>520</v>
      </c>
      <c r="B517" t="s">
        <v>955</v>
      </c>
      <c r="C517" s="12" t="s">
        <v>956</v>
      </c>
      <c r="D517" s="12" t="s">
        <v>2092</v>
      </c>
      <c r="E517" s="11">
        <v>5</v>
      </c>
      <c r="F517">
        <v>2.7</v>
      </c>
      <c r="G517">
        <v>0.2</v>
      </c>
    </row>
    <row r="518" spans="1:7">
      <c r="A518" s="11">
        <v>521</v>
      </c>
      <c r="B518" t="s">
        <v>957</v>
      </c>
      <c r="C518" s="12" t="s">
        <v>958</v>
      </c>
      <c r="D518" s="12" t="s">
        <v>2093</v>
      </c>
      <c r="E518" s="11">
        <v>5</v>
      </c>
      <c r="F518">
        <v>2.7</v>
      </c>
      <c r="G518">
        <v>0.4</v>
      </c>
    </row>
    <row r="519" spans="1:7">
      <c r="A519" s="11">
        <v>522</v>
      </c>
      <c r="B519" t="s">
        <v>959</v>
      </c>
      <c r="C519" s="12" t="s">
        <v>960</v>
      </c>
      <c r="D519" s="12" t="s">
        <v>2094</v>
      </c>
      <c r="E519" s="11">
        <v>5</v>
      </c>
      <c r="F519">
        <v>3</v>
      </c>
      <c r="G519">
        <v>0.5</v>
      </c>
    </row>
    <row r="520" spans="1:7">
      <c r="A520" s="11">
        <v>523</v>
      </c>
      <c r="B520" t="s">
        <v>961</v>
      </c>
      <c r="C520" s="12" t="s">
        <v>962</v>
      </c>
      <c r="D520" s="12" t="s">
        <v>2095</v>
      </c>
      <c r="E520" s="11">
        <v>5</v>
      </c>
      <c r="F520">
        <v>2</v>
      </c>
      <c r="G520">
        <v>-0.6</v>
      </c>
    </row>
    <row r="521" spans="1:7" s="19" customFormat="1">
      <c r="A521" s="11">
        <v>524</v>
      </c>
      <c r="B521" t="s">
        <v>963</v>
      </c>
      <c r="C521" s="12" t="s">
        <v>964</v>
      </c>
      <c r="D521" s="12" t="s">
        <v>2096</v>
      </c>
      <c r="E521" s="11">
        <v>5</v>
      </c>
      <c r="F521">
        <v>0.1</v>
      </c>
      <c r="G521">
        <v>-2.7</v>
      </c>
    </row>
    <row r="522" spans="1:7">
      <c r="A522" s="11">
        <v>525</v>
      </c>
      <c r="B522" t="s">
        <v>1559</v>
      </c>
      <c r="C522" s="12" t="s">
        <v>1601</v>
      </c>
      <c r="D522" s="15" t="s">
        <v>2097</v>
      </c>
      <c r="E522" s="11">
        <v>5</v>
      </c>
      <c r="F522">
        <v>1.4</v>
      </c>
      <c r="G522">
        <v>-2</v>
      </c>
    </row>
    <row r="523" spans="1:7">
      <c r="A523" s="11">
        <v>526</v>
      </c>
      <c r="B523" t="s">
        <v>965</v>
      </c>
      <c r="C523" s="12" t="s">
        <v>966</v>
      </c>
      <c r="D523" s="16" t="s">
        <v>2098</v>
      </c>
      <c r="E523" s="11">
        <v>5</v>
      </c>
      <c r="F523">
        <v>1.7</v>
      </c>
      <c r="G523">
        <v>-1.5</v>
      </c>
    </row>
    <row r="524" spans="1:7">
      <c r="A524" s="11">
        <v>527</v>
      </c>
      <c r="B524" t="s">
        <v>967</v>
      </c>
      <c r="C524" s="12" t="s">
        <v>968</v>
      </c>
      <c r="D524" s="12" t="s">
        <v>2099</v>
      </c>
      <c r="E524" s="11">
        <v>5</v>
      </c>
      <c r="F524">
        <v>2.5</v>
      </c>
      <c r="G524">
        <v>-0.4</v>
      </c>
    </row>
    <row r="525" spans="1:7">
      <c r="A525" s="11">
        <v>528</v>
      </c>
      <c r="B525" t="s">
        <v>969</v>
      </c>
      <c r="C525" s="12" t="s">
        <v>970</v>
      </c>
      <c r="D525" s="12" t="s">
        <v>2100</v>
      </c>
      <c r="E525" s="11">
        <v>5</v>
      </c>
      <c r="F525">
        <v>3</v>
      </c>
      <c r="G525">
        <v>-0.3</v>
      </c>
    </row>
    <row r="526" spans="1:7">
      <c r="A526" s="11">
        <v>529</v>
      </c>
      <c r="B526" t="s">
        <v>1560</v>
      </c>
      <c r="C526" s="12" t="s">
        <v>1602</v>
      </c>
      <c r="D526" s="15" t="s">
        <v>2101</v>
      </c>
      <c r="E526" s="11">
        <v>5</v>
      </c>
      <c r="F526">
        <v>3.5</v>
      </c>
      <c r="G526">
        <v>0.4</v>
      </c>
    </row>
    <row r="527" spans="1:7">
      <c r="A527" s="11">
        <v>530</v>
      </c>
      <c r="B527" t="s">
        <v>971</v>
      </c>
      <c r="C527" s="12" t="s">
        <v>972</v>
      </c>
      <c r="D527" s="12" t="s">
        <v>2102</v>
      </c>
      <c r="E527" s="11">
        <v>5</v>
      </c>
      <c r="F527">
        <v>2.6</v>
      </c>
      <c r="G527">
        <v>-0.5</v>
      </c>
    </row>
    <row r="528" spans="1:7">
      <c r="A528" s="11">
        <v>531</v>
      </c>
      <c r="B528" t="s">
        <v>973</v>
      </c>
      <c r="C528" s="12" t="s">
        <v>974</v>
      </c>
      <c r="D528" s="12" t="s">
        <v>2103</v>
      </c>
      <c r="E528" s="11">
        <v>5</v>
      </c>
      <c r="F528">
        <v>3.5</v>
      </c>
      <c r="G528">
        <v>0.5</v>
      </c>
    </row>
    <row r="529" spans="1:7">
      <c r="A529" s="11">
        <v>532</v>
      </c>
      <c r="B529" t="s">
        <v>1561</v>
      </c>
      <c r="C529" s="12" t="s">
        <v>1603</v>
      </c>
      <c r="D529" s="15" t="s">
        <v>2104</v>
      </c>
      <c r="E529" s="11">
        <v>5</v>
      </c>
      <c r="F529">
        <v>3.3</v>
      </c>
      <c r="G529">
        <v>0.8</v>
      </c>
    </row>
    <row r="530" spans="1:7">
      <c r="A530" s="11">
        <v>533</v>
      </c>
      <c r="B530" t="s">
        <v>975</v>
      </c>
      <c r="C530" s="12" t="s">
        <v>976</v>
      </c>
      <c r="D530" s="12" t="s">
        <v>2105</v>
      </c>
      <c r="E530" s="11">
        <v>6</v>
      </c>
      <c r="F530">
        <v>3.7</v>
      </c>
      <c r="G530">
        <v>1.3</v>
      </c>
    </row>
    <row r="531" spans="1:7" s="19" customFormat="1">
      <c r="A531" s="11">
        <v>534</v>
      </c>
      <c r="B531" t="s">
        <v>977</v>
      </c>
      <c r="C531" s="12" t="s">
        <v>978</v>
      </c>
      <c r="D531" s="12" t="s">
        <v>2106</v>
      </c>
      <c r="E531" s="11">
        <v>6</v>
      </c>
      <c r="F531">
        <v>3.4</v>
      </c>
      <c r="G531">
        <v>0.6</v>
      </c>
    </row>
    <row r="532" spans="1:7" s="20" customFormat="1">
      <c r="A532" s="11">
        <v>535</v>
      </c>
      <c r="B532" t="s">
        <v>1562</v>
      </c>
      <c r="C532" s="12" t="s">
        <v>1604</v>
      </c>
      <c r="D532" s="15" t="s">
        <v>2107</v>
      </c>
      <c r="E532" s="11">
        <v>4</v>
      </c>
      <c r="F532">
        <v>1.3</v>
      </c>
      <c r="G532">
        <v>-1.1000000000000001</v>
      </c>
    </row>
    <row r="533" spans="1:7">
      <c r="A533" s="11">
        <v>536</v>
      </c>
      <c r="B533" t="s">
        <v>1563</v>
      </c>
      <c r="C533" s="12" t="s">
        <v>1605</v>
      </c>
      <c r="D533" s="15" t="s">
        <v>2108</v>
      </c>
      <c r="E533" s="11">
        <v>5</v>
      </c>
      <c r="F533">
        <v>1.6</v>
      </c>
      <c r="G533">
        <v>-0.6</v>
      </c>
    </row>
    <row r="534" spans="1:7">
      <c r="A534" s="11">
        <v>537</v>
      </c>
      <c r="B534" t="s">
        <v>979</v>
      </c>
      <c r="C534" s="12" t="s">
        <v>980</v>
      </c>
      <c r="D534" s="15" t="s">
        <v>2109</v>
      </c>
      <c r="E534" s="11">
        <v>5</v>
      </c>
      <c r="F534">
        <v>3.2</v>
      </c>
      <c r="G534">
        <v>0.5</v>
      </c>
    </row>
    <row r="535" spans="1:7">
      <c r="A535" s="11">
        <v>538</v>
      </c>
      <c r="B535" t="s">
        <v>981</v>
      </c>
      <c r="C535" s="12" t="s">
        <v>982</v>
      </c>
      <c r="D535" s="15" t="s">
        <v>2110</v>
      </c>
      <c r="E535" s="11">
        <v>6</v>
      </c>
      <c r="F535">
        <v>5.3</v>
      </c>
      <c r="G535">
        <v>2.9</v>
      </c>
    </row>
    <row r="536" spans="1:7" s="19" customFormat="1">
      <c r="A536" s="11">
        <v>539</v>
      </c>
      <c r="B536" t="s">
        <v>983</v>
      </c>
      <c r="C536" s="12" t="s">
        <v>984</v>
      </c>
      <c r="D536" s="12" t="s">
        <v>2110</v>
      </c>
      <c r="E536" s="11">
        <v>6</v>
      </c>
      <c r="F536">
        <v>3</v>
      </c>
      <c r="G536">
        <v>0.5</v>
      </c>
    </row>
    <row r="537" spans="1:7">
      <c r="A537" s="11">
        <v>540</v>
      </c>
      <c r="B537" t="s">
        <v>985</v>
      </c>
      <c r="C537" s="12" t="s">
        <v>986</v>
      </c>
      <c r="D537" s="12" t="s">
        <v>2111</v>
      </c>
      <c r="E537" s="11">
        <v>5</v>
      </c>
      <c r="F537">
        <v>0.8</v>
      </c>
      <c r="G537">
        <v>-1.6</v>
      </c>
    </row>
    <row r="538" spans="1:7">
      <c r="A538" s="11">
        <v>541</v>
      </c>
      <c r="B538" t="s">
        <v>277</v>
      </c>
      <c r="C538" s="12" t="s">
        <v>278</v>
      </c>
      <c r="D538" s="12" t="s">
        <v>2112</v>
      </c>
      <c r="E538" s="11">
        <v>5</v>
      </c>
      <c r="F538">
        <v>1.1000000000000001</v>
      </c>
      <c r="G538">
        <v>-2</v>
      </c>
    </row>
    <row r="539" spans="1:7">
      <c r="A539" s="11">
        <v>542</v>
      </c>
      <c r="B539" t="s">
        <v>987</v>
      </c>
      <c r="C539" s="12" t="s">
        <v>988</v>
      </c>
      <c r="D539" s="15" t="s">
        <v>2113</v>
      </c>
      <c r="E539" s="11">
        <v>5</v>
      </c>
      <c r="F539">
        <v>1.5</v>
      </c>
      <c r="G539">
        <v>-1.1000000000000001</v>
      </c>
    </row>
    <row r="540" spans="1:7">
      <c r="A540" s="11">
        <v>543</v>
      </c>
      <c r="B540" t="s">
        <v>989</v>
      </c>
      <c r="C540" s="12" t="s">
        <v>990</v>
      </c>
      <c r="D540" s="12" t="s">
        <v>2114</v>
      </c>
      <c r="E540" s="11">
        <v>6</v>
      </c>
      <c r="F540">
        <v>4.5</v>
      </c>
      <c r="G540">
        <v>1.8</v>
      </c>
    </row>
    <row r="541" spans="1:7">
      <c r="A541" s="11">
        <v>544</v>
      </c>
      <c r="B541" t="s">
        <v>991</v>
      </c>
      <c r="C541" s="12" t="s">
        <v>992</v>
      </c>
      <c r="D541" s="12" t="s">
        <v>2115</v>
      </c>
      <c r="E541" s="11">
        <v>6</v>
      </c>
      <c r="F541">
        <v>4.2</v>
      </c>
      <c r="G541">
        <v>1.2</v>
      </c>
    </row>
    <row r="542" spans="1:7">
      <c r="A542" s="11">
        <v>545</v>
      </c>
      <c r="B542" t="s">
        <v>993</v>
      </c>
      <c r="C542" s="12" t="s">
        <v>994</v>
      </c>
      <c r="D542" s="12" t="s">
        <v>2116</v>
      </c>
      <c r="E542" s="11">
        <v>6</v>
      </c>
      <c r="F542">
        <v>3.7</v>
      </c>
      <c r="G542">
        <v>1.1000000000000001</v>
      </c>
    </row>
    <row r="543" spans="1:7">
      <c r="A543" s="11">
        <v>546</v>
      </c>
      <c r="B543" t="s">
        <v>995</v>
      </c>
      <c r="C543" s="12" t="s">
        <v>996</v>
      </c>
      <c r="D543" s="15" t="s">
        <v>2117</v>
      </c>
      <c r="E543" s="11">
        <v>5</v>
      </c>
      <c r="F543">
        <v>2.8</v>
      </c>
      <c r="G543">
        <v>0.1</v>
      </c>
    </row>
    <row r="544" spans="1:7">
      <c r="A544" s="11">
        <v>547</v>
      </c>
      <c r="B544" t="s">
        <v>1564</v>
      </c>
      <c r="C544" s="12" t="s">
        <v>1606</v>
      </c>
      <c r="D544" s="15" t="s">
        <v>2118</v>
      </c>
      <c r="E544" s="11">
        <v>5</v>
      </c>
      <c r="F544">
        <v>2.9</v>
      </c>
      <c r="G544">
        <v>0.1</v>
      </c>
    </row>
    <row r="545" spans="1:7" s="19" customFormat="1">
      <c r="A545" s="11">
        <v>548</v>
      </c>
      <c r="B545" t="s">
        <v>1565</v>
      </c>
      <c r="C545" s="12" t="s">
        <v>1607</v>
      </c>
      <c r="D545" s="15" t="s">
        <v>2119</v>
      </c>
      <c r="E545" s="11">
        <v>5</v>
      </c>
      <c r="F545"/>
      <c r="G545"/>
    </row>
    <row r="546" spans="1:7" s="20" customFormat="1">
      <c r="A546" s="11">
        <v>549</v>
      </c>
      <c r="B546" t="s">
        <v>997</v>
      </c>
      <c r="C546" s="12" t="s">
        <v>998</v>
      </c>
      <c r="D546" s="12" t="s">
        <v>2120</v>
      </c>
      <c r="E546" s="11">
        <v>5</v>
      </c>
      <c r="F546">
        <v>3.8</v>
      </c>
      <c r="G546">
        <v>1.1000000000000001</v>
      </c>
    </row>
    <row r="547" spans="1:7">
      <c r="A547" s="11">
        <v>550</v>
      </c>
      <c r="B547" t="s">
        <v>1566</v>
      </c>
      <c r="C547" s="12" t="s">
        <v>1608</v>
      </c>
      <c r="D547" s="15" t="s">
        <v>2121</v>
      </c>
      <c r="E547" s="11">
        <v>5</v>
      </c>
      <c r="F547">
        <v>2.7</v>
      </c>
      <c r="G547">
        <v>-0.6</v>
      </c>
    </row>
    <row r="548" spans="1:7" s="20" customFormat="1">
      <c r="A548" s="11">
        <v>551</v>
      </c>
      <c r="B548" t="s">
        <v>82</v>
      </c>
      <c r="C548" s="12" t="s">
        <v>83</v>
      </c>
      <c r="D548" s="12" t="s">
        <v>2119</v>
      </c>
      <c r="E548" s="11">
        <v>5</v>
      </c>
      <c r="F548">
        <v>3.8</v>
      </c>
      <c r="G548">
        <v>0.8</v>
      </c>
    </row>
    <row r="549" spans="1:7">
      <c r="A549" s="11">
        <v>552</v>
      </c>
      <c r="B549" t="s">
        <v>999</v>
      </c>
      <c r="C549" s="12" t="s">
        <v>1000</v>
      </c>
      <c r="D549" s="16" t="s">
        <v>2122</v>
      </c>
      <c r="E549" s="11">
        <v>5</v>
      </c>
      <c r="F549">
        <v>1.5</v>
      </c>
      <c r="G549">
        <v>-2.5</v>
      </c>
    </row>
    <row r="550" spans="1:7">
      <c r="A550" s="11">
        <v>553</v>
      </c>
      <c r="B550" t="s">
        <v>1001</v>
      </c>
      <c r="C550" s="12" t="s">
        <v>1002</v>
      </c>
      <c r="D550" s="15" t="s">
        <v>2123</v>
      </c>
      <c r="E550" s="11">
        <v>5</v>
      </c>
      <c r="F550">
        <v>1.7</v>
      </c>
      <c r="G550">
        <v>-1.3</v>
      </c>
    </row>
    <row r="551" spans="1:7" s="20" customFormat="1">
      <c r="A551" s="11">
        <v>554</v>
      </c>
      <c r="B551" t="s">
        <v>1003</v>
      </c>
      <c r="C551" s="12" t="s">
        <v>1004</v>
      </c>
      <c r="D551" s="15" t="s">
        <v>2124</v>
      </c>
      <c r="E551" s="11">
        <v>5</v>
      </c>
      <c r="F551">
        <v>5.5</v>
      </c>
      <c r="G551">
        <v>3.2</v>
      </c>
    </row>
    <row r="552" spans="1:7" s="20" customFormat="1">
      <c r="A552" s="11">
        <v>555</v>
      </c>
      <c r="B552" t="s">
        <v>1005</v>
      </c>
      <c r="C552" s="12" t="s">
        <v>1006</v>
      </c>
      <c r="D552" s="12" t="s">
        <v>2125</v>
      </c>
      <c r="E552" s="11">
        <v>5</v>
      </c>
      <c r="F552">
        <v>4.0999999999999996</v>
      </c>
      <c r="G552">
        <v>0.9</v>
      </c>
    </row>
    <row r="553" spans="1:7">
      <c r="A553" s="11">
        <v>556</v>
      </c>
      <c r="B553" t="s">
        <v>1007</v>
      </c>
      <c r="C553" s="12" t="s">
        <v>1008</v>
      </c>
      <c r="D553" s="12" t="s">
        <v>2126</v>
      </c>
      <c r="E553" s="11">
        <v>6</v>
      </c>
      <c r="F553">
        <v>3.6</v>
      </c>
      <c r="G553">
        <v>0.7</v>
      </c>
    </row>
    <row r="554" spans="1:7">
      <c r="A554" s="11">
        <v>557</v>
      </c>
      <c r="B554" t="s">
        <v>1009</v>
      </c>
      <c r="C554" s="12" t="s">
        <v>1010</v>
      </c>
      <c r="D554" s="12" t="s">
        <v>2127</v>
      </c>
      <c r="E554" s="11">
        <v>5</v>
      </c>
      <c r="F554">
        <v>2.8</v>
      </c>
      <c r="G554">
        <v>-0.2</v>
      </c>
    </row>
    <row r="555" spans="1:7">
      <c r="A555" s="11">
        <v>558</v>
      </c>
      <c r="B555" t="s">
        <v>1011</v>
      </c>
      <c r="C555" s="12" t="s">
        <v>1012</v>
      </c>
      <c r="D555" s="15" t="s">
        <v>2128</v>
      </c>
      <c r="E555" s="11">
        <v>5</v>
      </c>
      <c r="F555">
        <v>2</v>
      </c>
      <c r="G555">
        <v>-1.3</v>
      </c>
    </row>
    <row r="556" spans="1:7">
      <c r="A556" s="11">
        <v>559</v>
      </c>
      <c r="B556" t="s">
        <v>1013</v>
      </c>
      <c r="C556" s="12" t="s">
        <v>1014</v>
      </c>
      <c r="D556" s="16" t="s">
        <v>2129</v>
      </c>
      <c r="E556" s="11">
        <v>5</v>
      </c>
      <c r="F556">
        <v>2.2999999999999998</v>
      </c>
      <c r="G556">
        <v>-2.2999999999999998</v>
      </c>
    </row>
    <row r="557" spans="1:7">
      <c r="A557" s="11">
        <v>560</v>
      </c>
      <c r="B557" t="s">
        <v>1015</v>
      </c>
      <c r="C557" s="12" t="s">
        <v>1016</v>
      </c>
      <c r="D557" s="12" t="s">
        <v>2130</v>
      </c>
      <c r="E557" s="11">
        <v>6</v>
      </c>
      <c r="F557">
        <v>4.5999999999999996</v>
      </c>
      <c r="G557">
        <v>1.4</v>
      </c>
    </row>
    <row r="558" spans="1:7" s="19" customFormat="1">
      <c r="A558" s="11">
        <v>561</v>
      </c>
      <c r="B558" t="s">
        <v>1567</v>
      </c>
      <c r="C558" s="12" t="s">
        <v>1609</v>
      </c>
      <c r="D558" s="12" t="s">
        <v>2131</v>
      </c>
      <c r="E558" s="11">
        <v>6</v>
      </c>
      <c r="F558"/>
      <c r="G558"/>
    </row>
    <row r="559" spans="1:7">
      <c r="A559" s="11">
        <v>562</v>
      </c>
      <c r="B559" t="s">
        <v>1017</v>
      </c>
      <c r="C559" s="12" t="s">
        <v>1018</v>
      </c>
      <c r="D559" s="12" t="s">
        <v>2132</v>
      </c>
      <c r="E559" s="11">
        <v>5</v>
      </c>
      <c r="F559">
        <v>2.2000000000000002</v>
      </c>
      <c r="G559">
        <v>-1.7</v>
      </c>
    </row>
    <row r="560" spans="1:7">
      <c r="A560" s="11">
        <v>563</v>
      </c>
      <c r="B560" t="s">
        <v>1019</v>
      </c>
      <c r="C560" s="12" t="s">
        <v>1020</v>
      </c>
      <c r="D560" s="12" t="s">
        <v>2133</v>
      </c>
      <c r="E560" s="11">
        <v>6</v>
      </c>
      <c r="F560">
        <v>5</v>
      </c>
      <c r="G560">
        <v>1.6</v>
      </c>
    </row>
    <row r="561" spans="1:7" s="20" customFormat="1">
      <c r="A561" s="11">
        <v>565</v>
      </c>
      <c r="B561" t="s">
        <v>1021</v>
      </c>
      <c r="C561" s="12" t="s">
        <v>1022</v>
      </c>
      <c r="D561" s="12" t="s">
        <v>2134</v>
      </c>
      <c r="E561" s="11">
        <v>6</v>
      </c>
      <c r="F561">
        <v>6.2</v>
      </c>
      <c r="G561">
        <v>3.2</v>
      </c>
    </row>
    <row r="562" spans="1:7" s="19" customFormat="1">
      <c r="A562" s="11">
        <v>566</v>
      </c>
      <c r="B562" t="s">
        <v>1023</v>
      </c>
      <c r="C562" s="12" t="s">
        <v>1024</v>
      </c>
      <c r="D562" s="12" t="s">
        <v>2135</v>
      </c>
      <c r="E562" s="11">
        <v>6</v>
      </c>
      <c r="F562">
        <v>0.7</v>
      </c>
      <c r="G562">
        <v>-1.5</v>
      </c>
    </row>
    <row r="563" spans="1:7">
      <c r="A563" s="11">
        <v>567</v>
      </c>
      <c r="B563" t="s">
        <v>1025</v>
      </c>
      <c r="C563" s="12" t="s">
        <v>1026</v>
      </c>
      <c r="D563" s="12" t="s">
        <v>2136</v>
      </c>
      <c r="E563" s="11">
        <v>6</v>
      </c>
      <c r="F563">
        <v>5.4</v>
      </c>
      <c r="G563">
        <v>1.5</v>
      </c>
    </row>
    <row r="564" spans="1:7">
      <c r="A564" s="11">
        <v>568</v>
      </c>
      <c r="B564" t="s">
        <v>1027</v>
      </c>
      <c r="C564" s="12" t="s">
        <v>1028</v>
      </c>
      <c r="D564" s="12" t="s">
        <v>2137</v>
      </c>
      <c r="E564" s="11">
        <v>6</v>
      </c>
      <c r="F564">
        <v>5.2</v>
      </c>
      <c r="G564">
        <v>2</v>
      </c>
    </row>
    <row r="565" spans="1:7">
      <c r="A565" s="11">
        <v>569</v>
      </c>
      <c r="B565" t="s">
        <v>1029</v>
      </c>
      <c r="C565" s="12" t="s">
        <v>1030</v>
      </c>
      <c r="D565" s="15" t="s">
        <v>2138</v>
      </c>
      <c r="E565" s="11">
        <v>6</v>
      </c>
      <c r="F565">
        <v>4.2</v>
      </c>
      <c r="G565">
        <v>1.6</v>
      </c>
    </row>
    <row r="566" spans="1:7">
      <c r="A566" s="11">
        <v>570</v>
      </c>
      <c r="B566" t="s">
        <v>1031</v>
      </c>
      <c r="C566" s="12" t="s">
        <v>1032</v>
      </c>
      <c r="D566" s="12" t="s">
        <v>2139</v>
      </c>
      <c r="E566" s="11">
        <v>5</v>
      </c>
      <c r="F566">
        <v>3.1</v>
      </c>
      <c r="G566">
        <v>0.3</v>
      </c>
    </row>
    <row r="567" spans="1:7">
      <c r="A567" s="11">
        <v>571</v>
      </c>
      <c r="B567" t="s">
        <v>1568</v>
      </c>
      <c r="C567" s="12" t="s">
        <v>1610</v>
      </c>
      <c r="D567" s="15" t="s">
        <v>2140</v>
      </c>
      <c r="E567" s="11">
        <v>4</v>
      </c>
      <c r="F567">
        <v>0.9</v>
      </c>
      <c r="G567">
        <v>-0.9</v>
      </c>
    </row>
    <row r="568" spans="1:7">
      <c r="A568" s="11">
        <v>572</v>
      </c>
      <c r="B568" t="s">
        <v>1033</v>
      </c>
      <c r="C568" s="12" t="s">
        <v>1034</v>
      </c>
      <c r="D568" s="15" t="s">
        <v>2141</v>
      </c>
      <c r="E568" s="11">
        <v>5</v>
      </c>
      <c r="F568">
        <v>2.4</v>
      </c>
      <c r="G568">
        <v>-0.7</v>
      </c>
    </row>
    <row r="569" spans="1:7">
      <c r="A569" s="11">
        <v>573</v>
      </c>
      <c r="B569" t="s">
        <v>1035</v>
      </c>
      <c r="C569" s="12" t="s">
        <v>1036</v>
      </c>
      <c r="D569" s="15" t="s">
        <v>2142</v>
      </c>
      <c r="E569" s="11">
        <v>5</v>
      </c>
      <c r="F569">
        <v>2.2000000000000002</v>
      </c>
      <c r="G569">
        <v>-0.8</v>
      </c>
    </row>
    <row r="570" spans="1:7">
      <c r="A570" s="11">
        <v>574</v>
      </c>
      <c r="B570" t="s">
        <v>1037</v>
      </c>
      <c r="C570" s="12" t="s">
        <v>1038</v>
      </c>
      <c r="D570" s="15" t="s">
        <v>2143</v>
      </c>
      <c r="E570" s="11">
        <v>5</v>
      </c>
      <c r="F570">
        <v>2.8</v>
      </c>
      <c r="G570">
        <v>-0.5</v>
      </c>
    </row>
    <row r="571" spans="1:7">
      <c r="A571" s="11">
        <v>575</v>
      </c>
      <c r="B571" t="s">
        <v>1039</v>
      </c>
      <c r="C571" s="12" t="s">
        <v>1040</v>
      </c>
      <c r="D571" s="15" t="s">
        <v>2144</v>
      </c>
      <c r="E571" s="11">
        <v>5</v>
      </c>
      <c r="F571">
        <v>2.1</v>
      </c>
      <c r="G571">
        <v>-0.9</v>
      </c>
    </row>
    <row r="572" spans="1:7">
      <c r="A572" s="11">
        <v>576</v>
      </c>
      <c r="B572" t="s">
        <v>1041</v>
      </c>
      <c r="C572" s="12" t="s">
        <v>1042</v>
      </c>
      <c r="D572" s="12" t="s">
        <v>2145</v>
      </c>
      <c r="E572" s="11">
        <v>6</v>
      </c>
      <c r="F572">
        <v>3.3</v>
      </c>
      <c r="G572">
        <v>-0.7</v>
      </c>
    </row>
    <row r="573" spans="1:7">
      <c r="A573" s="11">
        <v>577</v>
      </c>
      <c r="B573" t="s">
        <v>1043</v>
      </c>
      <c r="C573" s="12" t="s">
        <v>1044</v>
      </c>
      <c r="D573" s="12" t="s">
        <v>2146</v>
      </c>
      <c r="E573" s="11">
        <v>5</v>
      </c>
      <c r="F573">
        <v>2.7</v>
      </c>
      <c r="G573">
        <v>-1.4</v>
      </c>
    </row>
    <row r="574" spans="1:7">
      <c r="A574" s="11">
        <v>578</v>
      </c>
      <c r="B574" t="s">
        <v>1045</v>
      </c>
      <c r="C574" s="12" t="s">
        <v>1046</v>
      </c>
      <c r="D574" s="12" t="s">
        <v>2147</v>
      </c>
      <c r="E574" s="11">
        <v>5</v>
      </c>
      <c r="F574">
        <v>3.2</v>
      </c>
      <c r="G574">
        <v>-1.3</v>
      </c>
    </row>
    <row r="575" spans="1:7">
      <c r="A575" s="11">
        <v>579</v>
      </c>
      <c r="B575" t="s">
        <v>1047</v>
      </c>
      <c r="C575" s="12" t="s">
        <v>1048</v>
      </c>
      <c r="D575" s="12" t="s">
        <v>2148</v>
      </c>
      <c r="E575" s="11">
        <v>6</v>
      </c>
      <c r="F575">
        <v>4.2</v>
      </c>
      <c r="G575">
        <v>0.4</v>
      </c>
    </row>
    <row r="576" spans="1:7">
      <c r="A576" s="11">
        <v>580</v>
      </c>
      <c r="B576" t="s">
        <v>1049</v>
      </c>
      <c r="C576" s="12" t="s">
        <v>1050</v>
      </c>
      <c r="D576" s="12" t="s">
        <v>2149</v>
      </c>
      <c r="E576" s="11">
        <v>5</v>
      </c>
      <c r="F576">
        <v>2.1</v>
      </c>
      <c r="G576">
        <v>-2.1</v>
      </c>
    </row>
    <row r="577" spans="1:7">
      <c r="A577" s="11">
        <v>581</v>
      </c>
      <c r="B577" t="s">
        <v>1051</v>
      </c>
      <c r="C577" s="12" t="s">
        <v>1052</v>
      </c>
      <c r="D577" s="12" t="s">
        <v>2150</v>
      </c>
      <c r="E577" s="11">
        <v>6</v>
      </c>
      <c r="F577">
        <v>3.5</v>
      </c>
      <c r="G577">
        <v>-0.1</v>
      </c>
    </row>
    <row r="578" spans="1:7">
      <c r="A578" s="11">
        <v>582</v>
      </c>
      <c r="B578" t="s">
        <v>1053</v>
      </c>
      <c r="C578" s="12" t="s">
        <v>1054</v>
      </c>
      <c r="D578" s="15" t="s">
        <v>2151</v>
      </c>
      <c r="E578" s="11">
        <v>6</v>
      </c>
      <c r="F578">
        <v>5.0999999999999996</v>
      </c>
      <c r="G578">
        <v>2.2000000000000002</v>
      </c>
    </row>
    <row r="579" spans="1:7">
      <c r="A579" s="11">
        <v>583</v>
      </c>
      <c r="B579" t="s">
        <v>1055</v>
      </c>
      <c r="C579" s="12" t="s">
        <v>1056</v>
      </c>
      <c r="D579" s="12" t="s">
        <v>2152</v>
      </c>
      <c r="E579" s="11">
        <v>6</v>
      </c>
      <c r="F579">
        <v>5.3</v>
      </c>
      <c r="G579">
        <v>1.7</v>
      </c>
    </row>
    <row r="580" spans="1:7" s="20" customFormat="1">
      <c r="A580" s="11">
        <v>584</v>
      </c>
      <c r="B580" t="s">
        <v>1057</v>
      </c>
      <c r="C580" s="12" t="s">
        <v>1058</v>
      </c>
      <c r="D580" s="12" t="s">
        <v>2153</v>
      </c>
      <c r="E580" s="11">
        <v>6</v>
      </c>
      <c r="F580">
        <v>6</v>
      </c>
      <c r="G580">
        <v>3.3</v>
      </c>
    </row>
    <row r="581" spans="1:7">
      <c r="A581" s="11">
        <v>585</v>
      </c>
      <c r="B581" t="s">
        <v>1059</v>
      </c>
      <c r="C581" s="12" t="s">
        <v>1060</v>
      </c>
      <c r="D581" s="15" t="s">
        <v>2154</v>
      </c>
      <c r="E581" s="11">
        <v>6</v>
      </c>
      <c r="F581">
        <v>5.5</v>
      </c>
      <c r="G581">
        <v>1.9</v>
      </c>
    </row>
    <row r="582" spans="1:7">
      <c r="A582" s="11">
        <v>586</v>
      </c>
      <c r="B582" t="s">
        <v>1061</v>
      </c>
      <c r="C582" s="12" t="s">
        <v>1062</v>
      </c>
      <c r="D582" s="12" t="s">
        <v>2155</v>
      </c>
      <c r="E582" s="11">
        <v>6</v>
      </c>
      <c r="F582">
        <v>5.2</v>
      </c>
      <c r="G582">
        <v>2.6</v>
      </c>
    </row>
    <row r="583" spans="1:7">
      <c r="A583" s="11">
        <v>587</v>
      </c>
      <c r="B583" t="s">
        <v>1063</v>
      </c>
      <c r="C583" s="12" t="s">
        <v>1064</v>
      </c>
      <c r="D583" s="15" t="s">
        <v>2156</v>
      </c>
      <c r="E583" s="11">
        <v>6</v>
      </c>
      <c r="F583">
        <v>5.9</v>
      </c>
      <c r="G583">
        <v>2.8</v>
      </c>
    </row>
    <row r="584" spans="1:7">
      <c r="A584" s="11">
        <v>588</v>
      </c>
      <c r="B584" t="s">
        <v>1065</v>
      </c>
      <c r="C584" s="12" t="s">
        <v>1066</v>
      </c>
      <c r="D584" s="12" t="s">
        <v>2157</v>
      </c>
      <c r="E584" s="11">
        <v>6</v>
      </c>
      <c r="F584">
        <v>4</v>
      </c>
      <c r="G584">
        <v>0.2</v>
      </c>
    </row>
    <row r="585" spans="1:7">
      <c r="A585" s="11">
        <v>589</v>
      </c>
      <c r="B585" t="s">
        <v>1067</v>
      </c>
      <c r="C585" s="12" t="s">
        <v>1068</v>
      </c>
      <c r="D585" s="12" t="s">
        <v>2158</v>
      </c>
      <c r="E585" s="11">
        <v>4</v>
      </c>
      <c r="F585">
        <v>1.2</v>
      </c>
      <c r="G585">
        <v>-2.1</v>
      </c>
    </row>
    <row r="586" spans="1:7">
      <c r="A586" s="11">
        <v>590</v>
      </c>
      <c r="B586" t="s">
        <v>1069</v>
      </c>
      <c r="C586" s="12" t="s">
        <v>1070</v>
      </c>
      <c r="D586" s="15" t="s">
        <v>2159</v>
      </c>
      <c r="E586" s="11">
        <v>5</v>
      </c>
      <c r="F586">
        <v>2.4</v>
      </c>
      <c r="G586">
        <v>-1.8</v>
      </c>
    </row>
    <row r="587" spans="1:7" s="19" customFormat="1">
      <c r="A587" s="11">
        <v>591</v>
      </c>
      <c r="B587" t="s">
        <v>1071</v>
      </c>
      <c r="C587" s="12" t="s">
        <v>1072</v>
      </c>
      <c r="D587" s="12" t="s">
        <v>2160</v>
      </c>
      <c r="E587" s="11">
        <v>6</v>
      </c>
      <c r="F587">
        <v>3.2</v>
      </c>
      <c r="G587">
        <v>-0.3</v>
      </c>
    </row>
    <row r="588" spans="1:7">
      <c r="A588" s="11">
        <v>592</v>
      </c>
      <c r="B588" t="s">
        <v>1073</v>
      </c>
      <c r="C588" s="12" t="s">
        <v>1074</v>
      </c>
      <c r="D588" s="12" t="s">
        <v>2161</v>
      </c>
      <c r="E588" s="11">
        <v>5</v>
      </c>
      <c r="F588">
        <v>2.9</v>
      </c>
      <c r="G588">
        <v>-0.3</v>
      </c>
    </row>
    <row r="589" spans="1:7">
      <c r="A589" s="11">
        <v>593</v>
      </c>
      <c r="B589" t="s">
        <v>1075</v>
      </c>
      <c r="C589" s="12" t="s">
        <v>1076</v>
      </c>
      <c r="D589" s="12" t="s">
        <v>2162</v>
      </c>
      <c r="E589" s="11">
        <v>5</v>
      </c>
      <c r="F589">
        <v>3.1</v>
      </c>
      <c r="G589">
        <v>-0.1</v>
      </c>
    </row>
    <row r="590" spans="1:7">
      <c r="A590" s="11">
        <v>594</v>
      </c>
      <c r="B590" t="s">
        <v>1077</v>
      </c>
      <c r="C590" s="12" t="s">
        <v>1078</v>
      </c>
      <c r="D590" s="12" t="s">
        <v>2163</v>
      </c>
      <c r="E590" s="11">
        <v>6</v>
      </c>
      <c r="F590">
        <v>3.6</v>
      </c>
      <c r="G590">
        <v>0.4</v>
      </c>
    </row>
    <row r="591" spans="1:7">
      <c r="A591" s="11">
        <v>595</v>
      </c>
      <c r="B591" t="s">
        <v>1079</v>
      </c>
      <c r="C591" s="12" t="s">
        <v>1080</v>
      </c>
      <c r="D591" s="12" t="s">
        <v>2164</v>
      </c>
      <c r="E591" s="11">
        <v>7</v>
      </c>
      <c r="F591">
        <v>6.1</v>
      </c>
      <c r="G591">
        <v>3.1</v>
      </c>
    </row>
    <row r="592" spans="1:7">
      <c r="A592" s="11">
        <v>596</v>
      </c>
      <c r="B592" t="s">
        <v>1081</v>
      </c>
      <c r="C592" s="12" t="s">
        <v>1082</v>
      </c>
      <c r="D592" s="12" t="s">
        <v>2165</v>
      </c>
      <c r="E592" s="11">
        <v>4</v>
      </c>
      <c r="F592">
        <v>-0.5</v>
      </c>
      <c r="G592">
        <v>-4</v>
      </c>
    </row>
    <row r="593" spans="1:7" s="19" customFormat="1">
      <c r="A593" s="11">
        <v>597</v>
      </c>
      <c r="B593" t="s">
        <v>803</v>
      </c>
      <c r="C593" s="12" t="s">
        <v>804</v>
      </c>
      <c r="D593" s="15" t="s">
        <v>2166</v>
      </c>
      <c r="E593" s="11">
        <v>6</v>
      </c>
      <c r="F593">
        <v>3</v>
      </c>
      <c r="G593">
        <v>-0.4</v>
      </c>
    </row>
    <row r="594" spans="1:7">
      <c r="A594" s="11">
        <v>598</v>
      </c>
      <c r="B594" t="s">
        <v>2408</v>
      </c>
      <c r="C594" s="12" t="s">
        <v>1083</v>
      </c>
      <c r="D594" s="15" t="s">
        <v>2167</v>
      </c>
      <c r="E594" s="11">
        <v>5</v>
      </c>
      <c r="F594">
        <v>2.2999999999999998</v>
      </c>
      <c r="G594">
        <v>-0.9</v>
      </c>
    </row>
    <row r="595" spans="1:7" s="19" customFormat="1">
      <c r="A595" s="11">
        <v>599</v>
      </c>
      <c r="B595" t="s">
        <v>1507</v>
      </c>
      <c r="C595" s="12" t="s">
        <v>1611</v>
      </c>
      <c r="D595" s="12" t="s">
        <v>2168</v>
      </c>
      <c r="E595" s="11">
        <v>7</v>
      </c>
      <c r="F595"/>
      <c r="G595"/>
    </row>
    <row r="596" spans="1:7" s="19" customFormat="1">
      <c r="A596" s="11">
        <v>600</v>
      </c>
      <c r="B596" t="s">
        <v>1084</v>
      </c>
      <c r="C596" s="12" t="s">
        <v>1085</v>
      </c>
      <c r="D596" s="15" t="s">
        <v>2169</v>
      </c>
      <c r="E596" s="11">
        <v>7</v>
      </c>
      <c r="F596">
        <v>3.9</v>
      </c>
      <c r="G596">
        <v>-0.7</v>
      </c>
    </row>
    <row r="597" spans="1:7">
      <c r="A597" s="11">
        <v>601</v>
      </c>
      <c r="B597" t="s">
        <v>1086</v>
      </c>
      <c r="C597" s="12" t="s">
        <v>1087</v>
      </c>
      <c r="D597" s="12" t="s">
        <v>2170</v>
      </c>
      <c r="E597" s="11">
        <v>7</v>
      </c>
      <c r="F597">
        <v>7.7</v>
      </c>
      <c r="G597">
        <v>3.6</v>
      </c>
    </row>
    <row r="598" spans="1:7">
      <c r="A598" s="11">
        <v>602</v>
      </c>
      <c r="B598" t="s">
        <v>1088</v>
      </c>
      <c r="C598" s="12" t="s">
        <v>1089</v>
      </c>
      <c r="D598" s="12" t="s">
        <v>2171</v>
      </c>
      <c r="E598" s="11">
        <v>7</v>
      </c>
      <c r="F598">
        <v>6.9</v>
      </c>
      <c r="G598">
        <v>3.8</v>
      </c>
    </row>
    <row r="599" spans="1:7" s="19" customFormat="1">
      <c r="A599" s="11">
        <v>603</v>
      </c>
      <c r="B599" t="s">
        <v>1090</v>
      </c>
      <c r="C599" s="12" t="s">
        <v>1091</v>
      </c>
      <c r="D599" s="12" t="s">
        <v>2172</v>
      </c>
      <c r="E599" s="11">
        <v>7</v>
      </c>
      <c r="F599">
        <v>4.2</v>
      </c>
      <c r="G599">
        <v>-0.7</v>
      </c>
    </row>
    <row r="600" spans="1:7">
      <c r="A600" s="11">
        <v>604</v>
      </c>
      <c r="B600" t="s">
        <v>1092</v>
      </c>
      <c r="C600" s="12" t="s">
        <v>1093</v>
      </c>
      <c r="D600" s="12" t="s">
        <v>2173</v>
      </c>
      <c r="E600" s="11">
        <v>7</v>
      </c>
      <c r="F600">
        <v>8.1</v>
      </c>
      <c r="G600">
        <v>4.9000000000000004</v>
      </c>
    </row>
    <row r="601" spans="1:7">
      <c r="A601" s="11">
        <v>605</v>
      </c>
      <c r="B601" t="s">
        <v>1094</v>
      </c>
      <c r="C601" s="12" t="s">
        <v>1095</v>
      </c>
      <c r="D601" s="15" t="s">
        <v>2174</v>
      </c>
      <c r="E601" s="11">
        <v>4</v>
      </c>
      <c r="F601">
        <v>0.6</v>
      </c>
      <c r="G601">
        <v>-2.8</v>
      </c>
    </row>
    <row r="602" spans="1:7" s="19" customFormat="1">
      <c r="A602" s="11">
        <v>606</v>
      </c>
      <c r="B602" t="s">
        <v>1096</v>
      </c>
      <c r="C602" s="12" t="s">
        <v>1097</v>
      </c>
      <c r="D602" s="12" t="s">
        <v>2175</v>
      </c>
      <c r="E602" s="11">
        <v>5</v>
      </c>
      <c r="F602">
        <v>-0.4</v>
      </c>
      <c r="G602">
        <v>-3.2</v>
      </c>
    </row>
    <row r="603" spans="1:7">
      <c r="A603" s="11">
        <v>607</v>
      </c>
      <c r="B603" t="s">
        <v>1098</v>
      </c>
      <c r="C603" s="12" t="s">
        <v>1099</v>
      </c>
      <c r="D603" s="12" t="s">
        <v>2176</v>
      </c>
      <c r="E603" s="11">
        <v>5</v>
      </c>
      <c r="F603">
        <v>1.9</v>
      </c>
      <c r="G603">
        <v>-1.8</v>
      </c>
    </row>
    <row r="604" spans="1:7">
      <c r="A604" s="11">
        <v>608</v>
      </c>
      <c r="B604" t="s">
        <v>1508</v>
      </c>
      <c r="C604" s="12" t="s">
        <v>1612</v>
      </c>
      <c r="D604" s="15" t="s">
        <v>2177</v>
      </c>
      <c r="E604" s="11">
        <v>5</v>
      </c>
      <c r="F604">
        <v>1.6</v>
      </c>
      <c r="G604">
        <v>-1.9</v>
      </c>
    </row>
    <row r="605" spans="1:7">
      <c r="A605" s="11">
        <v>609</v>
      </c>
      <c r="B605" t="s">
        <v>1100</v>
      </c>
      <c r="C605" s="12" t="s">
        <v>1101</v>
      </c>
      <c r="D605" s="15" t="s">
        <v>2174</v>
      </c>
      <c r="E605" s="11">
        <v>5</v>
      </c>
      <c r="F605">
        <v>2.2999999999999998</v>
      </c>
      <c r="G605">
        <v>-1</v>
      </c>
    </row>
    <row r="606" spans="1:7">
      <c r="A606" s="11">
        <v>610</v>
      </c>
      <c r="B606" t="s">
        <v>1102</v>
      </c>
      <c r="C606" s="12" t="s">
        <v>1103</v>
      </c>
      <c r="D606" s="12" t="s">
        <v>2178</v>
      </c>
      <c r="E606" s="11">
        <v>5</v>
      </c>
      <c r="F606">
        <v>2.2000000000000002</v>
      </c>
      <c r="G606">
        <v>-1.7</v>
      </c>
    </row>
    <row r="607" spans="1:7" s="19" customFormat="1">
      <c r="A607" s="11">
        <v>611</v>
      </c>
      <c r="B607" t="s">
        <v>1104</v>
      </c>
      <c r="C607" s="12" t="s">
        <v>1105</v>
      </c>
      <c r="D607" s="12" t="s">
        <v>2175</v>
      </c>
      <c r="E607" s="11">
        <v>5</v>
      </c>
      <c r="F607">
        <v>0.6</v>
      </c>
      <c r="G607">
        <v>-2.8</v>
      </c>
    </row>
    <row r="608" spans="1:7" s="19" customFormat="1">
      <c r="A608" s="11">
        <v>612</v>
      </c>
      <c r="B608" t="s">
        <v>1106</v>
      </c>
      <c r="C608" s="12" t="s">
        <v>1107</v>
      </c>
      <c r="D608" s="15" t="s">
        <v>2179</v>
      </c>
      <c r="E608" s="11">
        <v>6</v>
      </c>
      <c r="F608">
        <v>2.2999999999999998</v>
      </c>
      <c r="G608">
        <v>-2.1</v>
      </c>
    </row>
    <row r="609" spans="1:7">
      <c r="A609" s="11">
        <v>613</v>
      </c>
      <c r="B609" t="s">
        <v>1108</v>
      </c>
      <c r="C609" s="12" t="s">
        <v>1109</v>
      </c>
      <c r="D609" s="12" t="s">
        <v>2180</v>
      </c>
      <c r="E609" s="11">
        <v>5</v>
      </c>
      <c r="F609">
        <v>2.8</v>
      </c>
      <c r="G609">
        <v>-2</v>
      </c>
    </row>
    <row r="610" spans="1:7">
      <c r="A610" s="11">
        <v>614</v>
      </c>
      <c r="B610" t="s">
        <v>1110</v>
      </c>
      <c r="C610" s="12" t="s">
        <v>1111</v>
      </c>
      <c r="D610" s="12" t="s">
        <v>2181</v>
      </c>
      <c r="E610" s="11">
        <v>5</v>
      </c>
      <c r="F610">
        <v>2.8</v>
      </c>
      <c r="G610">
        <v>-0.9</v>
      </c>
    </row>
    <row r="611" spans="1:7">
      <c r="A611" s="11">
        <v>615</v>
      </c>
      <c r="B611" t="s">
        <v>1112</v>
      </c>
      <c r="C611" s="12" t="s">
        <v>1113</v>
      </c>
      <c r="D611" s="12" t="s">
        <v>2182</v>
      </c>
      <c r="E611" s="11">
        <v>6</v>
      </c>
      <c r="F611">
        <v>5</v>
      </c>
      <c r="G611">
        <v>1.5</v>
      </c>
    </row>
    <row r="612" spans="1:7">
      <c r="A612" s="11">
        <v>616</v>
      </c>
      <c r="B612" t="s">
        <v>1114</v>
      </c>
      <c r="C612" s="12" t="s">
        <v>1115</v>
      </c>
      <c r="D612" s="15" t="s">
        <v>2183</v>
      </c>
      <c r="E612" s="11">
        <v>6</v>
      </c>
      <c r="F612">
        <v>4.3</v>
      </c>
      <c r="G612">
        <v>-0.3</v>
      </c>
    </row>
    <row r="613" spans="1:7">
      <c r="A613" s="11">
        <v>617</v>
      </c>
      <c r="B613" t="s">
        <v>1116</v>
      </c>
      <c r="C613" s="12" t="s">
        <v>1117</v>
      </c>
      <c r="D613" s="12" t="s">
        <v>2184</v>
      </c>
      <c r="E613" s="11">
        <v>6</v>
      </c>
      <c r="F613">
        <v>4.5999999999999996</v>
      </c>
      <c r="G613">
        <v>0.6</v>
      </c>
    </row>
    <row r="614" spans="1:7">
      <c r="A614" s="11">
        <v>618</v>
      </c>
      <c r="B614" t="s">
        <v>1118</v>
      </c>
      <c r="C614" s="12" t="s">
        <v>1119</v>
      </c>
      <c r="D614" s="12" t="s">
        <v>2185</v>
      </c>
      <c r="E614" s="11">
        <v>6</v>
      </c>
      <c r="F614">
        <v>4.4000000000000004</v>
      </c>
      <c r="G614">
        <v>0.2</v>
      </c>
    </row>
    <row r="615" spans="1:7">
      <c r="A615" s="11">
        <v>619</v>
      </c>
      <c r="B615" t="s">
        <v>1120</v>
      </c>
      <c r="C615" s="12" t="s">
        <v>1121</v>
      </c>
      <c r="D615" s="12" t="s">
        <v>2186</v>
      </c>
      <c r="E615" s="11">
        <v>6</v>
      </c>
      <c r="F615">
        <v>5.3</v>
      </c>
      <c r="G615">
        <v>1.7</v>
      </c>
    </row>
    <row r="616" spans="1:7">
      <c r="A616" s="11">
        <v>620</v>
      </c>
      <c r="B616" t="s">
        <v>1122</v>
      </c>
      <c r="C616" s="12" t="s">
        <v>1123</v>
      </c>
      <c r="D616" s="12" t="s">
        <v>2187</v>
      </c>
      <c r="E616" s="11">
        <v>4</v>
      </c>
      <c r="F616">
        <v>-0.9</v>
      </c>
      <c r="G616">
        <v>-4.0999999999999996</v>
      </c>
    </row>
    <row r="617" spans="1:7">
      <c r="A617" s="11">
        <v>621</v>
      </c>
      <c r="B617" t="s">
        <v>1124</v>
      </c>
      <c r="C617" s="12" t="s">
        <v>1125</v>
      </c>
      <c r="D617" s="12" t="s">
        <v>2188</v>
      </c>
      <c r="E617" s="11">
        <v>5</v>
      </c>
      <c r="F617">
        <v>2.1</v>
      </c>
      <c r="G617">
        <v>-0.7</v>
      </c>
    </row>
    <row r="618" spans="1:7" s="19" customFormat="1">
      <c r="A618" s="11">
        <v>622</v>
      </c>
      <c r="B618" t="s">
        <v>1126</v>
      </c>
      <c r="C618" s="12" t="s">
        <v>1127</v>
      </c>
      <c r="D618" s="12" t="s">
        <v>2189</v>
      </c>
      <c r="E618" s="11">
        <v>5</v>
      </c>
      <c r="F618">
        <v>1.2</v>
      </c>
      <c r="G618">
        <v>-1.9</v>
      </c>
    </row>
    <row r="619" spans="1:7" s="19" customFormat="1">
      <c r="A619" s="11">
        <v>623</v>
      </c>
      <c r="B619" t="s">
        <v>1128</v>
      </c>
      <c r="C619" s="12" t="s">
        <v>1129</v>
      </c>
      <c r="D619" s="12" t="s">
        <v>2190</v>
      </c>
      <c r="E619" s="11">
        <v>5</v>
      </c>
      <c r="F619">
        <v>0.1</v>
      </c>
      <c r="G619">
        <v>-3.5</v>
      </c>
    </row>
    <row r="620" spans="1:7">
      <c r="A620" s="11">
        <v>624</v>
      </c>
      <c r="B620" t="s">
        <v>1130</v>
      </c>
      <c r="C620" s="12" t="s">
        <v>1131</v>
      </c>
      <c r="D620" s="12" t="s">
        <v>2191</v>
      </c>
      <c r="E620" s="11">
        <v>4</v>
      </c>
      <c r="F620">
        <v>0.3</v>
      </c>
      <c r="G620">
        <v>-3.2</v>
      </c>
    </row>
    <row r="621" spans="1:7" s="20" customFormat="1">
      <c r="A621" s="11">
        <v>625</v>
      </c>
      <c r="B621" t="s">
        <v>1132</v>
      </c>
      <c r="C621" s="12" t="s">
        <v>1133</v>
      </c>
      <c r="D621" s="12" t="s">
        <v>2192</v>
      </c>
      <c r="E621" s="11">
        <v>4</v>
      </c>
      <c r="F621">
        <v>2</v>
      </c>
      <c r="G621">
        <v>-0.7</v>
      </c>
    </row>
    <row r="622" spans="1:7">
      <c r="A622" s="11">
        <v>626</v>
      </c>
      <c r="B622" t="s">
        <v>1509</v>
      </c>
      <c r="C622" s="12" t="s">
        <v>1613</v>
      </c>
      <c r="D622" s="12" t="s">
        <v>2396</v>
      </c>
      <c r="E622" s="11">
        <v>6</v>
      </c>
      <c r="F622">
        <v>3</v>
      </c>
      <c r="G622">
        <v>-0.8</v>
      </c>
    </row>
    <row r="623" spans="1:7" s="20" customFormat="1">
      <c r="A623" s="11">
        <v>627</v>
      </c>
      <c r="B623" t="s">
        <v>1134</v>
      </c>
      <c r="C623" s="12" t="s">
        <v>1135</v>
      </c>
      <c r="D623" s="12" t="s">
        <v>2193</v>
      </c>
      <c r="E623" s="11">
        <v>4</v>
      </c>
      <c r="F623">
        <v>1.4</v>
      </c>
      <c r="G623">
        <v>-2.8</v>
      </c>
    </row>
    <row r="624" spans="1:7" s="20" customFormat="1">
      <c r="A624" s="11">
        <v>628</v>
      </c>
      <c r="B624" t="s">
        <v>684</v>
      </c>
      <c r="C624" s="12" t="s">
        <v>685</v>
      </c>
      <c r="D624" s="12" t="s">
        <v>2194</v>
      </c>
      <c r="E624" s="11">
        <v>5</v>
      </c>
      <c r="F624">
        <v>3.9</v>
      </c>
      <c r="G624">
        <v>0.2</v>
      </c>
    </row>
    <row r="625" spans="1:7">
      <c r="A625" s="11">
        <v>629</v>
      </c>
      <c r="B625" t="s">
        <v>1510</v>
      </c>
      <c r="C625" s="12" t="s">
        <v>1614</v>
      </c>
      <c r="D625" s="12" t="s">
        <v>2195</v>
      </c>
      <c r="E625" s="11">
        <v>5</v>
      </c>
      <c r="F625">
        <v>2.2999999999999998</v>
      </c>
      <c r="G625">
        <v>-2.1</v>
      </c>
    </row>
    <row r="626" spans="1:7">
      <c r="A626" s="11">
        <v>630</v>
      </c>
      <c r="B626" t="s">
        <v>1136</v>
      </c>
      <c r="C626" s="12" t="s">
        <v>1137</v>
      </c>
      <c r="D626" s="12" t="s">
        <v>2196</v>
      </c>
      <c r="E626" s="11">
        <v>6</v>
      </c>
      <c r="F626">
        <v>4.7</v>
      </c>
      <c r="G626">
        <v>0.5</v>
      </c>
    </row>
    <row r="627" spans="1:7">
      <c r="A627" s="11">
        <v>631</v>
      </c>
      <c r="B627" t="s">
        <v>1511</v>
      </c>
      <c r="C627" s="12" t="s">
        <v>1615</v>
      </c>
      <c r="D627" s="12" t="s">
        <v>2197</v>
      </c>
      <c r="E627" s="11">
        <v>5</v>
      </c>
      <c r="F627">
        <v>1.4</v>
      </c>
      <c r="G627">
        <v>-2.5</v>
      </c>
    </row>
    <row r="628" spans="1:7">
      <c r="A628" s="11">
        <v>632</v>
      </c>
      <c r="B628" t="s">
        <v>1139</v>
      </c>
      <c r="C628" s="12" t="s">
        <v>1140</v>
      </c>
      <c r="D628" s="12" t="s">
        <v>2198</v>
      </c>
      <c r="E628" s="11">
        <v>6</v>
      </c>
      <c r="F628">
        <v>5.4</v>
      </c>
      <c r="G628">
        <v>2.2999999999999998</v>
      </c>
    </row>
    <row r="629" spans="1:7">
      <c r="A629" s="11">
        <v>633</v>
      </c>
      <c r="B629" t="s">
        <v>1141</v>
      </c>
      <c r="C629" s="12" t="s">
        <v>1142</v>
      </c>
      <c r="D629" s="12" t="s">
        <v>2199</v>
      </c>
      <c r="E629" s="11">
        <v>6</v>
      </c>
      <c r="F629">
        <v>5.5</v>
      </c>
      <c r="G629">
        <v>2</v>
      </c>
    </row>
    <row r="630" spans="1:7">
      <c r="A630" s="11">
        <v>634</v>
      </c>
      <c r="B630" t="s">
        <v>1616</v>
      </c>
      <c r="C630" s="12" t="s">
        <v>1617</v>
      </c>
      <c r="D630" s="12" t="s">
        <v>2200</v>
      </c>
      <c r="E630" s="11">
        <v>6</v>
      </c>
      <c r="F630">
        <v>5.6</v>
      </c>
      <c r="G630">
        <v>1.9</v>
      </c>
    </row>
    <row r="631" spans="1:7">
      <c r="A631" s="11">
        <v>635</v>
      </c>
      <c r="B631" t="s">
        <v>1143</v>
      </c>
      <c r="C631" s="12" t="s">
        <v>1144</v>
      </c>
      <c r="D631" s="12" t="s">
        <v>2201</v>
      </c>
      <c r="E631" s="11">
        <v>6</v>
      </c>
      <c r="F631">
        <v>5.2</v>
      </c>
      <c r="G631">
        <v>1.9</v>
      </c>
    </row>
    <row r="632" spans="1:7">
      <c r="A632" s="11">
        <v>636</v>
      </c>
      <c r="B632" t="s">
        <v>1145</v>
      </c>
      <c r="C632" s="12" t="s">
        <v>1146</v>
      </c>
      <c r="D632" s="12" t="s">
        <v>2202</v>
      </c>
      <c r="E632" s="11">
        <v>6</v>
      </c>
      <c r="F632">
        <v>6</v>
      </c>
      <c r="G632">
        <v>2.9</v>
      </c>
    </row>
    <row r="633" spans="1:7">
      <c r="A633" s="11">
        <v>637</v>
      </c>
      <c r="B633" t="s">
        <v>1512</v>
      </c>
      <c r="C633" s="12" t="s">
        <v>1618</v>
      </c>
      <c r="D633" s="12" t="s">
        <v>2203</v>
      </c>
      <c r="E633" s="11">
        <v>6</v>
      </c>
      <c r="F633">
        <v>5.2</v>
      </c>
      <c r="G633">
        <v>1.6</v>
      </c>
    </row>
    <row r="634" spans="1:7">
      <c r="A634" s="11">
        <v>638</v>
      </c>
      <c r="B634" t="s">
        <v>1147</v>
      </c>
      <c r="C634" s="12" t="s">
        <v>1148</v>
      </c>
      <c r="D634" s="12" t="s">
        <v>2204</v>
      </c>
      <c r="E634" s="11">
        <v>6</v>
      </c>
      <c r="F634">
        <v>4.5</v>
      </c>
      <c r="G634">
        <v>1.6</v>
      </c>
    </row>
    <row r="635" spans="1:7">
      <c r="A635" s="11">
        <v>639</v>
      </c>
      <c r="B635" t="s">
        <v>1149</v>
      </c>
      <c r="C635" s="12" t="s">
        <v>1150</v>
      </c>
      <c r="D635" s="12" t="s">
        <v>2205</v>
      </c>
      <c r="E635" s="11">
        <v>6</v>
      </c>
      <c r="F635">
        <v>5</v>
      </c>
      <c r="G635">
        <v>1.9</v>
      </c>
    </row>
    <row r="636" spans="1:7">
      <c r="A636" s="11">
        <v>640</v>
      </c>
      <c r="B636" t="s">
        <v>613</v>
      </c>
      <c r="C636" s="12" t="s">
        <v>614</v>
      </c>
      <c r="D636" s="12" t="s">
        <v>2206</v>
      </c>
      <c r="E636" s="11">
        <v>6</v>
      </c>
      <c r="F636">
        <v>4.4000000000000004</v>
      </c>
      <c r="G636">
        <v>1.1000000000000001</v>
      </c>
    </row>
    <row r="637" spans="1:7">
      <c r="A637" s="11">
        <v>641</v>
      </c>
      <c r="B637" t="s">
        <v>1151</v>
      </c>
      <c r="C637" s="12" t="s">
        <v>1152</v>
      </c>
      <c r="D637" s="12" t="s">
        <v>2207</v>
      </c>
      <c r="E637" s="11">
        <v>6</v>
      </c>
      <c r="F637">
        <v>4.0999999999999996</v>
      </c>
      <c r="G637">
        <v>1.2</v>
      </c>
    </row>
    <row r="638" spans="1:7">
      <c r="A638" s="11">
        <v>642</v>
      </c>
      <c r="B638" t="s">
        <v>1153</v>
      </c>
      <c r="C638" s="12" t="s">
        <v>1154</v>
      </c>
      <c r="D638" s="12" t="s">
        <v>2208</v>
      </c>
      <c r="E638" s="11">
        <v>6</v>
      </c>
      <c r="F638">
        <v>4.8</v>
      </c>
      <c r="G638">
        <v>1.5</v>
      </c>
    </row>
    <row r="639" spans="1:7">
      <c r="A639" s="11">
        <v>643</v>
      </c>
      <c r="B639" t="s">
        <v>1155</v>
      </c>
      <c r="C639" s="12" t="s">
        <v>1156</v>
      </c>
      <c r="D639" s="12" t="s">
        <v>2209</v>
      </c>
      <c r="E639" s="11">
        <v>6</v>
      </c>
      <c r="F639">
        <v>4.9000000000000004</v>
      </c>
      <c r="G639">
        <v>1.9</v>
      </c>
    </row>
    <row r="640" spans="1:7">
      <c r="A640" s="11">
        <v>644</v>
      </c>
      <c r="B640" t="s">
        <v>1157</v>
      </c>
      <c r="C640" s="12" t="s">
        <v>1158</v>
      </c>
      <c r="D640" s="12" t="s">
        <v>2210</v>
      </c>
      <c r="E640" s="11">
        <v>5</v>
      </c>
      <c r="F640">
        <v>2</v>
      </c>
      <c r="G640">
        <v>-0.7</v>
      </c>
    </row>
    <row r="641" spans="1:7" s="19" customFormat="1">
      <c r="A641" s="11">
        <v>645</v>
      </c>
      <c r="B641" t="s">
        <v>1159</v>
      </c>
      <c r="C641" s="12" t="s">
        <v>1160</v>
      </c>
      <c r="D641" s="12" t="s">
        <v>2211</v>
      </c>
      <c r="E641" s="11">
        <v>5</v>
      </c>
      <c r="F641">
        <v>0.6</v>
      </c>
      <c r="G641">
        <v>-2.6</v>
      </c>
    </row>
    <row r="642" spans="1:7">
      <c r="A642" s="11">
        <v>646</v>
      </c>
      <c r="B642" t="s">
        <v>1161</v>
      </c>
      <c r="C642" s="12" t="s">
        <v>1162</v>
      </c>
      <c r="D642" s="12" t="s">
        <v>2212</v>
      </c>
      <c r="E642" s="11">
        <v>4</v>
      </c>
      <c r="F642">
        <v>0</v>
      </c>
      <c r="G642">
        <v>-2.6</v>
      </c>
    </row>
    <row r="643" spans="1:7">
      <c r="A643" s="11">
        <v>647</v>
      </c>
      <c r="B643" t="s">
        <v>1163</v>
      </c>
      <c r="C643" s="12" t="s">
        <v>1164</v>
      </c>
      <c r="D643" s="12" t="s">
        <v>2213</v>
      </c>
      <c r="E643" s="11">
        <v>5</v>
      </c>
      <c r="F643">
        <v>2.4</v>
      </c>
      <c r="G643">
        <v>-0.3</v>
      </c>
    </row>
    <row r="644" spans="1:7">
      <c r="A644" s="11">
        <v>648</v>
      </c>
      <c r="B644" t="s">
        <v>1165</v>
      </c>
      <c r="C644" s="12" t="s">
        <v>1166</v>
      </c>
      <c r="D644" s="12" t="s">
        <v>2214</v>
      </c>
      <c r="E644" s="11">
        <v>6</v>
      </c>
      <c r="F644">
        <v>5.7</v>
      </c>
      <c r="G644">
        <v>3</v>
      </c>
    </row>
    <row r="645" spans="1:7" s="19" customFormat="1">
      <c r="A645" s="11">
        <v>649</v>
      </c>
      <c r="B645" t="s">
        <v>1167</v>
      </c>
      <c r="C645" s="12" t="s">
        <v>1168</v>
      </c>
      <c r="D645" s="12" t="s">
        <v>2215</v>
      </c>
      <c r="E645" s="11">
        <v>5</v>
      </c>
      <c r="F645">
        <v>0.4</v>
      </c>
      <c r="G645">
        <v>-2.6</v>
      </c>
    </row>
    <row r="646" spans="1:7" s="19" customFormat="1">
      <c r="A646" s="11">
        <v>650</v>
      </c>
      <c r="B646" t="s">
        <v>1169</v>
      </c>
      <c r="C646" s="12" t="s">
        <v>1170</v>
      </c>
      <c r="D646" s="12" t="s">
        <v>2216</v>
      </c>
      <c r="E646" s="11">
        <v>6</v>
      </c>
      <c r="F646">
        <v>1.2</v>
      </c>
      <c r="G646">
        <v>-2</v>
      </c>
    </row>
    <row r="647" spans="1:7">
      <c r="A647" s="11">
        <v>651</v>
      </c>
      <c r="B647" t="s">
        <v>1171</v>
      </c>
      <c r="C647" s="12" t="s">
        <v>1172</v>
      </c>
      <c r="D647" s="12" t="s">
        <v>2217</v>
      </c>
      <c r="E647" s="11">
        <v>6</v>
      </c>
      <c r="F647">
        <v>5</v>
      </c>
      <c r="G647">
        <v>1.8</v>
      </c>
    </row>
    <row r="648" spans="1:7">
      <c r="A648" s="11">
        <v>652</v>
      </c>
      <c r="B648" t="s">
        <v>1173</v>
      </c>
      <c r="C648" s="12" t="s">
        <v>1174</v>
      </c>
      <c r="D648" s="12" t="s">
        <v>2218</v>
      </c>
      <c r="E648" s="11">
        <v>5</v>
      </c>
      <c r="F648">
        <v>3.1</v>
      </c>
      <c r="G648">
        <v>-1</v>
      </c>
    </row>
    <row r="649" spans="1:7" s="20" customFormat="1">
      <c r="A649" s="11">
        <v>653</v>
      </c>
      <c r="B649" t="s">
        <v>1513</v>
      </c>
      <c r="C649" s="12" t="s">
        <v>1619</v>
      </c>
      <c r="D649" s="12" t="s">
        <v>2219</v>
      </c>
      <c r="E649" s="11">
        <v>4</v>
      </c>
      <c r="F649">
        <v>1.1000000000000001</v>
      </c>
      <c r="G649">
        <v>-2</v>
      </c>
    </row>
    <row r="650" spans="1:7">
      <c r="A650" s="11">
        <v>654</v>
      </c>
      <c r="B650" t="s">
        <v>1175</v>
      </c>
      <c r="C650" s="12" t="s">
        <v>1026</v>
      </c>
      <c r="D650" s="12" t="s">
        <v>2220</v>
      </c>
      <c r="E650" s="11">
        <v>6</v>
      </c>
      <c r="F650">
        <v>4.5999999999999996</v>
      </c>
      <c r="G650">
        <v>1.8</v>
      </c>
    </row>
    <row r="651" spans="1:7">
      <c r="A651" s="11">
        <v>655</v>
      </c>
      <c r="B651" t="s">
        <v>1514</v>
      </c>
      <c r="C651" s="12" t="s">
        <v>1620</v>
      </c>
      <c r="D651" s="12" t="s">
        <v>2221</v>
      </c>
      <c r="E651" s="11">
        <v>6</v>
      </c>
      <c r="F651">
        <v>4.9000000000000004</v>
      </c>
      <c r="G651">
        <v>1.7</v>
      </c>
    </row>
    <row r="652" spans="1:7">
      <c r="A652" s="11">
        <v>656</v>
      </c>
      <c r="B652" t="s">
        <v>1176</v>
      </c>
      <c r="C652" s="12" t="s">
        <v>1177</v>
      </c>
      <c r="D652" s="12" t="s">
        <v>2222</v>
      </c>
      <c r="E652" s="11">
        <v>6</v>
      </c>
      <c r="F652">
        <v>4.5</v>
      </c>
      <c r="G652">
        <v>0.9</v>
      </c>
    </row>
    <row r="653" spans="1:7" s="19" customFormat="1">
      <c r="A653" s="11">
        <v>657</v>
      </c>
      <c r="B653" t="s">
        <v>1178</v>
      </c>
      <c r="C653" s="12" t="s">
        <v>1179</v>
      </c>
      <c r="D653" s="12" t="s">
        <v>2223</v>
      </c>
      <c r="E653" s="11">
        <v>6</v>
      </c>
      <c r="F653">
        <v>3.4</v>
      </c>
      <c r="G653">
        <v>0.1</v>
      </c>
    </row>
    <row r="654" spans="1:7">
      <c r="A654" s="11">
        <v>658</v>
      </c>
      <c r="B654" t="s">
        <v>1180</v>
      </c>
      <c r="C654" s="12" t="s">
        <v>1181</v>
      </c>
      <c r="D654" s="12" t="s">
        <v>2224</v>
      </c>
      <c r="E654" s="11">
        <v>6</v>
      </c>
      <c r="F654">
        <v>4.7</v>
      </c>
      <c r="G654">
        <v>1.2</v>
      </c>
    </row>
    <row r="655" spans="1:7" s="20" customFormat="1">
      <c r="A655" s="11">
        <v>659</v>
      </c>
      <c r="B655" t="s">
        <v>1182</v>
      </c>
      <c r="C655" s="12" t="s">
        <v>1183</v>
      </c>
      <c r="D655" s="12" t="s">
        <v>2225</v>
      </c>
      <c r="E655" s="11">
        <v>5</v>
      </c>
      <c r="F655">
        <v>4</v>
      </c>
      <c r="G655">
        <v>1.2</v>
      </c>
    </row>
    <row r="656" spans="1:7">
      <c r="A656" s="11">
        <v>660</v>
      </c>
      <c r="B656" t="s">
        <v>1184</v>
      </c>
      <c r="C656" s="12" t="s">
        <v>1185</v>
      </c>
      <c r="D656" s="12" t="s">
        <v>2226</v>
      </c>
      <c r="E656" s="11">
        <v>6</v>
      </c>
      <c r="F656">
        <v>4.3</v>
      </c>
      <c r="G656">
        <v>1.2</v>
      </c>
    </row>
    <row r="657" spans="1:7">
      <c r="A657" s="11">
        <v>661</v>
      </c>
      <c r="B657" t="s">
        <v>1186</v>
      </c>
      <c r="C657" s="12" t="s">
        <v>1187</v>
      </c>
      <c r="D657" s="12" t="s">
        <v>2227</v>
      </c>
      <c r="E657" s="11">
        <v>5</v>
      </c>
      <c r="F657">
        <v>1.2</v>
      </c>
      <c r="G657">
        <v>-1.8</v>
      </c>
    </row>
    <row r="658" spans="1:7">
      <c r="A658" s="11">
        <v>662</v>
      </c>
      <c r="B658" t="s">
        <v>1188</v>
      </c>
      <c r="C658" s="12" t="s">
        <v>1189</v>
      </c>
      <c r="D658" s="12" t="s">
        <v>2228</v>
      </c>
      <c r="E658" s="11">
        <v>4</v>
      </c>
      <c r="F658">
        <v>-0.4</v>
      </c>
      <c r="G658">
        <v>-3.8</v>
      </c>
    </row>
    <row r="659" spans="1:7">
      <c r="A659" s="11">
        <v>663</v>
      </c>
      <c r="B659" t="s">
        <v>200</v>
      </c>
      <c r="C659" s="12" t="s">
        <v>201</v>
      </c>
      <c r="D659" s="12" t="s">
        <v>2229</v>
      </c>
      <c r="E659" s="11">
        <v>5</v>
      </c>
      <c r="F659">
        <v>3.3</v>
      </c>
      <c r="G659">
        <v>0.1</v>
      </c>
    </row>
    <row r="660" spans="1:7">
      <c r="A660" s="11">
        <v>664</v>
      </c>
      <c r="B660" t="s">
        <v>1190</v>
      </c>
      <c r="C660" s="12" t="s">
        <v>1191</v>
      </c>
      <c r="D660" s="13" t="s">
        <v>2230</v>
      </c>
      <c r="E660" s="11">
        <v>6</v>
      </c>
      <c r="F660">
        <v>4.2</v>
      </c>
      <c r="G660">
        <v>1</v>
      </c>
    </row>
    <row r="661" spans="1:7" s="20" customFormat="1">
      <c r="A661" s="11">
        <v>665</v>
      </c>
      <c r="B661" t="s">
        <v>1192</v>
      </c>
      <c r="C661" s="12" t="s">
        <v>1193</v>
      </c>
      <c r="D661" s="12" t="s">
        <v>2231</v>
      </c>
      <c r="E661" s="11">
        <v>6</v>
      </c>
      <c r="F661">
        <v>6.1</v>
      </c>
      <c r="G661">
        <v>2.8</v>
      </c>
    </row>
    <row r="662" spans="1:7" s="19" customFormat="1">
      <c r="A662" s="11">
        <v>666</v>
      </c>
      <c r="B662" t="s">
        <v>1194</v>
      </c>
      <c r="C662" s="12" t="s">
        <v>1195</v>
      </c>
      <c r="D662" s="12" t="s">
        <v>2232</v>
      </c>
      <c r="E662" s="11">
        <v>5</v>
      </c>
      <c r="F662">
        <v>1.3</v>
      </c>
      <c r="G662">
        <v>-1.6</v>
      </c>
    </row>
    <row r="663" spans="1:7">
      <c r="A663" s="11">
        <v>667</v>
      </c>
      <c r="B663" t="s">
        <v>1196</v>
      </c>
      <c r="C663" s="12" t="s">
        <v>1197</v>
      </c>
      <c r="D663" s="12" t="s">
        <v>2233</v>
      </c>
      <c r="E663" s="11">
        <v>7</v>
      </c>
      <c r="F663">
        <v>6.8</v>
      </c>
      <c r="G663">
        <v>3.6</v>
      </c>
    </row>
    <row r="664" spans="1:7" s="19" customFormat="1">
      <c r="A664" s="11">
        <v>668</v>
      </c>
      <c r="B664" t="s">
        <v>1198</v>
      </c>
      <c r="C664" s="12" t="s">
        <v>1199</v>
      </c>
      <c r="D664" s="12" t="s">
        <v>2234</v>
      </c>
      <c r="E664" s="11">
        <v>6</v>
      </c>
      <c r="F664">
        <v>2.4</v>
      </c>
      <c r="G664">
        <v>-1.7</v>
      </c>
    </row>
    <row r="665" spans="1:7">
      <c r="A665" s="11">
        <v>669</v>
      </c>
      <c r="B665" t="s">
        <v>1200</v>
      </c>
      <c r="C665" s="12" t="s">
        <v>1201</v>
      </c>
      <c r="D665" s="12" t="s">
        <v>2235</v>
      </c>
      <c r="E665" s="11">
        <v>7</v>
      </c>
      <c r="F665">
        <v>6.8</v>
      </c>
      <c r="G665">
        <v>2.4</v>
      </c>
    </row>
    <row r="666" spans="1:7">
      <c r="A666" s="11">
        <v>670</v>
      </c>
      <c r="B666" t="s">
        <v>1515</v>
      </c>
      <c r="C666" s="12" t="s">
        <v>1621</v>
      </c>
      <c r="D666" s="12" t="s">
        <v>2236</v>
      </c>
      <c r="E666" s="11">
        <v>7</v>
      </c>
      <c r="F666">
        <v>6.4</v>
      </c>
      <c r="G666">
        <v>2.2000000000000002</v>
      </c>
    </row>
    <row r="667" spans="1:7">
      <c r="A667" s="11">
        <v>671</v>
      </c>
      <c r="B667" t="s">
        <v>1202</v>
      </c>
      <c r="C667" s="12" t="s">
        <v>1203</v>
      </c>
      <c r="D667" s="12" t="s">
        <v>2237</v>
      </c>
      <c r="E667" s="11">
        <v>6</v>
      </c>
      <c r="F667">
        <v>5.0999999999999996</v>
      </c>
      <c r="G667">
        <v>1.5</v>
      </c>
    </row>
    <row r="668" spans="1:7">
      <c r="A668" s="11">
        <v>672</v>
      </c>
      <c r="B668" t="s">
        <v>1204</v>
      </c>
      <c r="C668" s="12" t="s">
        <v>1205</v>
      </c>
      <c r="D668" s="12" t="s">
        <v>2238</v>
      </c>
      <c r="E668" s="11">
        <v>6</v>
      </c>
      <c r="F668">
        <v>5.8</v>
      </c>
      <c r="G668">
        <v>2.4</v>
      </c>
    </row>
    <row r="669" spans="1:7">
      <c r="A669" s="11">
        <v>673</v>
      </c>
      <c r="B669" t="s">
        <v>1206</v>
      </c>
      <c r="C669" s="12" t="s">
        <v>1207</v>
      </c>
      <c r="D669" s="12" t="s">
        <v>2239</v>
      </c>
      <c r="E669" s="11">
        <v>6</v>
      </c>
      <c r="F669">
        <v>6.1</v>
      </c>
      <c r="G669">
        <v>2.8</v>
      </c>
    </row>
    <row r="670" spans="1:7">
      <c r="A670" s="11">
        <v>674</v>
      </c>
      <c r="B670" t="s">
        <v>1208</v>
      </c>
      <c r="C670" s="12" t="s">
        <v>1209</v>
      </c>
      <c r="D670" s="12" t="s">
        <v>2240</v>
      </c>
      <c r="E670" s="11">
        <v>6</v>
      </c>
      <c r="F670">
        <v>4.4000000000000004</v>
      </c>
      <c r="G670">
        <v>0.1</v>
      </c>
    </row>
    <row r="671" spans="1:7">
      <c r="A671" s="11">
        <v>675</v>
      </c>
      <c r="B671" t="s">
        <v>1210</v>
      </c>
      <c r="C671" s="12" t="s">
        <v>1211</v>
      </c>
      <c r="D671" s="12" t="s">
        <v>2241</v>
      </c>
      <c r="E671" s="11">
        <v>6</v>
      </c>
      <c r="F671">
        <v>5.4</v>
      </c>
      <c r="G671">
        <v>2.1</v>
      </c>
    </row>
    <row r="672" spans="1:7">
      <c r="A672" s="11">
        <v>676</v>
      </c>
      <c r="B672" t="s">
        <v>1212</v>
      </c>
      <c r="C672" s="12" t="s">
        <v>1213</v>
      </c>
      <c r="D672" s="12" t="s">
        <v>2242</v>
      </c>
      <c r="E672" s="11">
        <v>6</v>
      </c>
      <c r="F672">
        <v>4.4000000000000004</v>
      </c>
      <c r="G672">
        <v>0.1</v>
      </c>
    </row>
    <row r="673" spans="1:7">
      <c r="A673" s="11">
        <v>677</v>
      </c>
      <c r="B673" t="s">
        <v>1214</v>
      </c>
      <c r="C673" s="12" t="s">
        <v>1215</v>
      </c>
      <c r="D673" s="12" t="s">
        <v>2243</v>
      </c>
      <c r="E673" s="11">
        <v>6</v>
      </c>
      <c r="F673">
        <v>5.9</v>
      </c>
      <c r="G673">
        <v>2.5</v>
      </c>
    </row>
    <row r="674" spans="1:7">
      <c r="A674" s="11">
        <v>678</v>
      </c>
      <c r="B674" t="s">
        <v>1216</v>
      </c>
      <c r="C674" s="12" t="s">
        <v>1217</v>
      </c>
      <c r="D674" s="12" t="s">
        <v>2244</v>
      </c>
      <c r="E674" s="11">
        <v>6</v>
      </c>
      <c r="F674">
        <v>5.9</v>
      </c>
      <c r="G674">
        <v>1.8</v>
      </c>
    </row>
    <row r="675" spans="1:7">
      <c r="A675" s="11">
        <v>679</v>
      </c>
      <c r="B675" t="s">
        <v>1516</v>
      </c>
      <c r="C675" s="12" t="s">
        <v>1622</v>
      </c>
      <c r="D675" s="12" t="s">
        <v>2245</v>
      </c>
      <c r="E675" s="11">
        <v>6</v>
      </c>
      <c r="F675">
        <v>5.6</v>
      </c>
      <c r="G675">
        <v>2.1</v>
      </c>
    </row>
    <row r="676" spans="1:7">
      <c r="A676" s="11">
        <v>680</v>
      </c>
      <c r="B676" t="s">
        <v>1218</v>
      </c>
      <c r="C676" s="12" t="s">
        <v>1219</v>
      </c>
      <c r="D676" s="12" t="s">
        <v>2246</v>
      </c>
      <c r="E676" s="11">
        <v>7</v>
      </c>
      <c r="F676">
        <v>6.4</v>
      </c>
      <c r="G676">
        <v>3.4</v>
      </c>
    </row>
    <row r="677" spans="1:7">
      <c r="A677" s="11">
        <v>681</v>
      </c>
      <c r="B677" t="s">
        <v>1517</v>
      </c>
      <c r="C677" s="12" t="s">
        <v>1623</v>
      </c>
      <c r="D677" s="12" t="s">
        <v>2247</v>
      </c>
      <c r="E677" s="11">
        <v>6</v>
      </c>
      <c r="F677">
        <v>6.1</v>
      </c>
      <c r="G677">
        <v>3.4</v>
      </c>
    </row>
    <row r="678" spans="1:7">
      <c r="A678" s="11">
        <v>682</v>
      </c>
      <c r="B678" t="s">
        <v>1220</v>
      </c>
      <c r="C678" s="12" t="s">
        <v>1221</v>
      </c>
      <c r="D678" s="12" t="s">
        <v>2248</v>
      </c>
      <c r="E678" s="11">
        <v>7</v>
      </c>
      <c r="F678">
        <v>6.3</v>
      </c>
      <c r="G678">
        <v>2.5</v>
      </c>
    </row>
    <row r="679" spans="1:7">
      <c r="A679" s="11">
        <v>683</v>
      </c>
      <c r="B679" t="s">
        <v>1222</v>
      </c>
      <c r="C679" s="12" t="s">
        <v>1223</v>
      </c>
      <c r="D679" s="12" t="s">
        <v>2249</v>
      </c>
      <c r="E679" s="11">
        <v>6</v>
      </c>
      <c r="F679">
        <v>6.6</v>
      </c>
      <c r="G679">
        <v>3.6</v>
      </c>
    </row>
    <row r="680" spans="1:7" s="20" customFormat="1">
      <c r="A680" s="11">
        <v>684</v>
      </c>
      <c r="B680" t="s">
        <v>1224</v>
      </c>
      <c r="C680" s="12" t="s">
        <v>1225</v>
      </c>
      <c r="D680" s="12" t="s">
        <v>2250</v>
      </c>
      <c r="E680" s="11">
        <v>4</v>
      </c>
      <c r="F680">
        <v>1.4</v>
      </c>
      <c r="G680">
        <v>-2.7</v>
      </c>
    </row>
    <row r="681" spans="1:7">
      <c r="A681" s="11">
        <v>685</v>
      </c>
      <c r="B681" t="s">
        <v>1226</v>
      </c>
      <c r="C681" s="12" t="s">
        <v>1227</v>
      </c>
      <c r="D681" s="12" t="s">
        <v>2251</v>
      </c>
      <c r="E681" s="11">
        <v>6</v>
      </c>
      <c r="F681">
        <v>5.0999999999999996</v>
      </c>
      <c r="G681">
        <v>2</v>
      </c>
    </row>
    <row r="682" spans="1:7" s="19" customFormat="1">
      <c r="A682" s="11">
        <v>686</v>
      </c>
      <c r="B682" t="s">
        <v>1518</v>
      </c>
      <c r="C682" s="12" t="s">
        <v>1624</v>
      </c>
      <c r="D682" s="12" t="s">
        <v>2252</v>
      </c>
      <c r="E682" s="11">
        <v>6</v>
      </c>
      <c r="F682"/>
      <c r="G682"/>
    </row>
    <row r="683" spans="1:7">
      <c r="A683" s="11">
        <v>687</v>
      </c>
      <c r="B683" t="s">
        <v>1228</v>
      </c>
      <c r="C683" s="12" t="s">
        <v>1229</v>
      </c>
      <c r="D683" s="12" t="s">
        <v>2253</v>
      </c>
      <c r="E683" s="11">
        <v>6</v>
      </c>
      <c r="F683">
        <v>4.4000000000000004</v>
      </c>
      <c r="G683">
        <v>0.6</v>
      </c>
    </row>
    <row r="684" spans="1:7">
      <c r="A684" s="11">
        <v>688</v>
      </c>
      <c r="B684" t="s">
        <v>1230</v>
      </c>
      <c r="C684" s="12" t="s">
        <v>1231</v>
      </c>
      <c r="D684" s="12" t="s">
        <v>2254</v>
      </c>
      <c r="E684" s="11">
        <v>7</v>
      </c>
      <c r="F684">
        <v>6.8</v>
      </c>
      <c r="G684">
        <v>2.7</v>
      </c>
    </row>
    <row r="685" spans="1:7">
      <c r="A685" s="11">
        <v>689</v>
      </c>
      <c r="B685" t="s">
        <v>1232</v>
      </c>
      <c r="C685" s="12" t="s">
        <v>1233</v>
      </c>
      <c r="D685" s="12" t="s">
        <v>2255</v>
      </c>
      <c r="E685" s="11">
        <v>6</v>
      </c>
      <c r="F685">
        <v>4.5999999999999996</v>
      </c>
      <c r="G685">
        <v>0</v>
      </c>
    </row>
    <row r="686" spans="1:7">
      <c r="A686" s="11">
        <v>690</v>
      </c>
      <c r="B686" t="s">
        <v>1234</v>
      </c>
      <c r="C686" s="12" t="s">
        <v>1235</v>
      </c>
      <c r="D686" s="12" t="s">
        <v>2256</v>
      </c>
      <c r="E686" s="11">
        <v>7</v>
      </c>
      <c r="F686">
        <v>7.4</v>
      </c>
      <c r="G686">
        <v>3.4</v>
      </c>
    </row>
    <row r="687" spans="1:7" s="20" customFormat="1">
      <c r="A687" s="11">
        <v>691</v>
      </c>
      <c r="B687" t="s">
        <v>1236</v>
      </c>
      <c r="C687" s="12" t="s">
        <v>1237</v>
      </c>
      <c r="D687" s="12" t="s">
        <v>2257</v>
      </c>
      <c r="E687" s="11">
        <v>4</v>
      </c>
      <c r="F687">
        <v>1.2</v>
      </c>
      <c r="G687">
        <v>-1.5</v>
      </c>
    </row>
    <row r="688" spans="1:7">
      <c r="A688" s="11">
        <v>692</v>
      </c>
      <c r="B688" t="s">
        <v>1238</v>
      </c>
      <c r="C688" s="12" t="s">
        <v>1239</v>
      </c>
      <c r="D688" s="12" t="s">
        <v>2258</v>
      </c>
      <c r="E688" s="11">
        <v>5</v>
      </c>
      <c r="F688">
        <v>3.1</v>
      </c>
      <c r="G688">
        <v>-0.8</v>
      </c>
    </row>
    <row r="689" spans="1:7">
      <c r="A689" s="11">
        <v>693</v>
      </c>
      <c r="B689" t="s">
        <v>1240</v>
      </c>
      <c r="C689" s="12" t="s">
        <v>1241</v>
      </c>
      <c r="D689" s="12" t="s">
        <v>2259</v>
      </c>
      <c r="E689" s="11">
        <v>6</v>
      </c>
      <c r="F689">
        <v>4.5</v>
      </c>
      <c r="G689">
        <v>0.3</v>
      </c>
    </row>
    <row r="690" spans="1:7">
      <c r="A690" s="11">
        <v>694</v>
      </c>
      <c r="B690" t="s">
        <v>1242</v>
      </c>
      <c r="C690" s="12" t="s">
        <v>1243</v>
      </c>
      <c r="D690" s="12" t="s">
        <v>2260</v>
      </c>
      <c r="E690" s="11">
        <v>7</v>
      </c>
      <c r="F690">
        <v>6.8</v>
      </c>
      <c r="G690">
        <v>2.6</v>
      </c>
    </row>
    <row r="691" spans="1:7">
      <c r="A691" s="11">
        <v>695</v>
      </c>
      <c r="B691" t="s">
        <v>1244</v>
      </c>
      <c r="C691" s="12" t="s">
        <v>1245</v>
      </c>
      <c r="D691" s="12" t="s">
        <v>2261</v>
      </c>
      <c r="E691" s="11">
        <v>7</v>
      </c>
      <c r="F691">
        <v>5.3</v>
      </c>
      <c r="G691">
        <v>0.7</v>
      </c>
    </row>
    <row r="692" spans="1:7">
      <c r="A692" s="11">
        <v>696</v>
      </c>
      <c r="B692" t="s">
        <v>1246</v>
      </c>
      <c r="C692" s="12" t="s">
        <v>1247</v>
      </c>
      <c r="D692" s="12" t="s">
        <v>2262</v>
      </c>
      <c r="E692" s="11">
        <v>7</v>
      </c>
      <c r="F692">
        <v>7.6</v>
      </c>
      <c r="G692">
        <v>3.8</v>
      </c>
    </row>
    <row r="693" spans="1:7" s="20" customFormat="1">
      <c r="A693" s="11">
        <v>697</v>
      </c>
      <c r="B693" t="s">
        <v>1248</v>
      </c>
      <c r="C693" s="12" t="s">
        <v>1249</v>
      </c>
      <c r="D693" s="12" t="s">
        <v>2263</v>
      </c>
      <c r="E693" s="11">
        <v>4</v>
      </c>
      <c r="F693">
        <v>2.4</v>
      </c>
      <c r="G693">
        <v>-1.5</v>
      </c>
    </row>
    <row r="694" spans="1:7">
      <c r="A694" s="11">
        <v>698</v>
      </c>
      <c r="B694" t="s">
        <v>1250</v>
      </c>
      <c r="C694" s="12" t="s">
        <v>1251</v>
      </c>
      <c r="D694" s="12" t="s">
        <v>2264</v>
      </c>
      <c r="E694" s="11">
        <v>7</v>
      </c>
      <c r="F694">
        <v>6.6</v>
      </c>
      <c r="G694">
        <v>2.5</v>
      </c>
    </row>
    <row r="695" spans="1:7" s="19" customFormat="1">
      <c r="A695" s="11">
        <v>699</v>
      </c>
      <c r="B695" t="s">
        <v>1252</v>
      </c>
      <c r="C695" s="12" t="s">
        <v>1253</v>
      </c>
      <c r="D695" s="12" t="s">
        <v>2265</v>
      </c>
      <c r="E695" s="11">
        <v>7</v>
      </c>
      <c r="F695">
        <v>4</v>
      </c>
      <c r="G695">
        <v>-1.5</v>
      </c>
    </row>
    <row r="696" spans="1:7">
      <c r="A696" s="11">
        <v>700</v>
      </c>
      <c r="B696" t="s">
        <v>1254</v>
      </c>
      <c r="C696" s="12" t="s">
        <v>1255</v>
      </c>
      <c r="D696" s="12" t="s">
        <v>2266</v>
      </c>
      <c r="E696" s="11">
        <v>7</v>
      </c>
      <c r="F696">
        <v>7.7</v>
      </c>
      <c r="G696">
        <v>5.0999999999999996</v>
      </c>
    </row>
    <row r="697" spans="1:7" s="19" customFormat="1">
      <c r="A697" s="11">
        <v>701</v>
      </c>
      <c r="B697" t="s">
        <v>1256</v>
      </c>
      <c r="C697" s="12" t="s">
        <v>1257</v>
      </c>
      <c r="D697" s="13" t="s">
        <v>2267</v>
      </c>
      <c r="E697" s="11">
        <v>7</v>
      </c>
      <c r="F697">
        <v>4.9000000000000004</v>
      </c>
      <c r="G697">
        <v>0.5</v>
      </c>
    </row>
    <row r="698" spans="1:7" s="20" customFormat="1">
      <c r="A698" s="11">
        <v>702</v>
      </c>
      <c r="B698" t="s">
        <v>1258</v>
      </c>
      <c r="C698" s="12" t="s">
        <v>1259</v>
      </c>
      <c r="D698" s="12" t="s">
        <v>2268</v>
      </c>
      <c r="E698" s="11">
        <v>6</v>
      </c>
      <c r="F698">
        <v>6.4</v>
      </c>
      <c r="G698">
        <v>2.1</v>
      </c>
    </row>
    <row r="699" spans="1:7">
      <c r="A699" s="11">
        <v>703</v>
      </c>
      <c r="B699" t="s">
        <v>1260</v>
      </c>
      <c r="C699" s="12" t="s">
        <v>1261</v>
      </c>
      <c r="D699" s="12" t="s">
        <v>2269</v>
      </c>
      <c r="E699" s="11">
        <v>7</v>
      </c>
      <c r="F699">
        <v>7.2</v>
      </c>
      <c r="G699">
        <v>3.6</v>
      </c>
    </row>
    <row r="700" spans="1:7">
      <c r="A700" s="11">
        <v>704</v>
      </c>
      <c r="B700" t="s">
        <v>1262</v>
      </c>
      <c r="C700" s="12" t="s">
        <v>1263</v>
      </c>
      <c r="D700" s="12" t="s">
        <v>2267</v>
      </c>
      <c r="E700" s="11">
        <v>7</v>
      </c>
      <c r="F700">
        <v>6.1</v>
      </c>
      <c r="G700">
        <v>1.7</v>
      </c>
    </row>
    <row r="701" spans="1:7" s="19" customFormat="1">
      <c r="A701" s="11">
        <v>705</v>
      </c>
      <c r="B701" t="s">
        <v>1519</v>
      </c>
      <c r="C701" s="12" t="s">
        <v>1625</v>
      </c>
      <c r="D701" s="12" t="s">
        <v>2270</v>
      </c>
      <c r="E701" s="11">
        <v>7</v>
      </c>
      <c r="F701"/>
      <c r="G701"/>
    </row>
    <row r="702" spans="1:7">
      <c r="A702" s="11">
        <v>706</v>
      </c>
      <c r="B702" t="s">
        <v>1264</v>
      </c>
      <c r="C702" s="12" t="s">
        <v>1265</v>
      </c>
      <c r="D702" s="12" t="s">
        <v>2271</v>
      </c>
      <c r="E702" s="11">
        <v>6</v>
      </c>
      <c r="F702">
        <v>4.5999999999999996</v>
      </c>
      <c r="G702">
        <v>1.2</v>
      </c>
    </row>
    <row r="703" spans="1:7">
      <c r="A703" s="11">
        <v>707</v>
      </c>
      <c r="B703" t="s">
        <v>1266</v>
      </c>
      <c r="C703" s="12" t="s">
        <v>1267</v>
      </c>
      <c r="D703" s="12" t="s">
        <v>2271</v>
      </c>
      <c r="E703" s="11">
        <v>6</v>
      </c>
      <c r="F703">
        <v>5.5</v>
      </c>
      <c r="G703">
        <v>2.6</v>
      </c>
    </row>
    <row r="704" spans="1:7">
      <c r="A704" s="11">
        <v>708</v>
      </c>
      <c r="B704" t="s">
        <v>1268</v>
      </c>
      <c r="C704" s="12" t="s">
        <v>1269</v>
      </c>
      <c r="D704" s="12" t="s">
        <v>2272</v>
      </c>
      <c r="E704" s="11">
        <v>6</v>
      </c>
      <c r="F704">
        <v>5.5</v>
      </c>
      <c r="G704">
        <v>2.1</v>
      </c>
    </row>
    <row r="705" spans="1:7" s="19" customFormat="1">
      <c r="A705" s="11">
        <v>709</v>
      </c>
      <c r="B705" t="s">
        <v>1270</v>
      </c>
      <c r="C705" s="12" t="s">
        <v>1271</v>
      </c>
      <c r="D705" s="12" t="s">
        <v>2273</v>
      </c>
      <c r="E705" s="11">
        <v>6</v>
      </c>
      <c r="F705">
        <v>1.7</v>
      </c>
      <c r="G705">
        <v>-2.4</v>
      </c>
    </row>
    <row r="706" spans="1:7">
      <c r="A706" s="11">
        <v>710</v>
      </c>
      <c r="B706" t="s">
        <v>1272</v>
      </c>
      <c r="C706" s="12" t="s">
        <v>1273</v>
      </c>
      <c r="D706" s="12" t="s">
        <v>2274</v>
      </c>
      <c r="E706" s="11">
        <v>5</v>
      </c>
      <c r="F706">
        <v>3</v>
      </c>
      <c r="G706">
        <v>-1.1000000000000001</v>
      </c>
    </row>
    <row r="707" spans="1:7" s="19" customFormat="1">
      <c r="A707" s="11">
        <v>711</v>
      </c>
      <c r="B707" t="s">
        <v>1274</v>
      </c>
      <c r="C707" s="12" t="s">
        <v>1275</v>
      </c>
      <c r="D707" s="12" t="s">
        <v>2275</v>
      </c>
      <c r="E707" s="11">
        <v>6</v>
      </c>
      <c r="F707">
        <v>2.8</v>
      </c>
      <c r="G707">
        <v>-0.5</v>
      </c>
    </row>
    <row r="708" spans="1:7">
      <c r="A708" s="11">
        <v>712</v>
      </c>
      <c r="B708" t="s">
        <v>1520</v>
      </c>
      <c r="C708" s="12" t="s">
        <v>1626</v>
      </c>
      <c r="D708" s="13" t="s">
        <v>2276</v>
      </c>
      <c r="E708" s="11">
        <v>5</v>
      </c>
      <c r="F708">
        <v>3.6</v>
      </c>
      <c r="G708">
        <v>-0.6</v>
      </c>
    </row>
    <row r="709" spans="1:7">
      <c r="A709" s="11">
        <v>713</v>
      </c>
      <c r="B709" t="s">
        <v>265</v>
      </c>
      <c r="C709" s="12" t="s">
        <v>266</v>
      </c>
      <c r="D709" s="12" t="s">
        <v>2273</v>
      </c>
      <c r="E709" s="11">
        <v>6</v>
      </c>
      <c r="F709">
        <v>4.4000000000000004</v>
      </c>
      <c r="G709">
        <v>0.2</v>
      </c>
    </row>
    <row r="710" spans="1:7">
      <c r="A710" s="11">
        <v>714</v>
      </c>
      <c r="B710" t="s">
        <v>1276</v>
      </c>
      <c r="C710" s="12" t="s">
        <v>1277</v>
      </c>
      <c r="D710" s="12" t="s">
        <v>2277</v>
      </c>
      <c r="E710" s="11">
        <v>6</v>
      </c>
      <c r="F710">
        <v>4</v>
      </c>
      <c r="G710">
        <v>0.2</v>
      </c>
    </row>
    <row r="711" spans="1:7">
      <c r="A711" s="11">
        <v>715</v>
      </c>
      <c r="B711" t="s">
        <v>1278</v>
      </c>
      <c r="C711" s="12" t="s">
        <v>1279</v>
      </c>
      <c r="D711" s="12" t="s">
        <v>2278</v>
      </c>
      <c r="E711" s="11">
        <v>6</v>
      </c>
      <c r="F711">
        <v>4.8</v>
      </c>
      <c r="G711">
        <v>0.5</v>
      </c>
    </row>
    <row r="712" spans="1:7">
      <c r="A712" s="11">
        <v>716</v>
      </c>
      <c r="B712" t="s">
        <v>1280</v>
      </c>
      <c r="C712" s="12" t="s">
        <v>1281</v>
      </c>
      <c r="D712" s="12" t="s">
        <v>2279</v>
      </c>
      <c r="E712" s="11">
        <v>6</v>
      </c>
      <c r="F712">
        <v>4.3</v>
      </c>
      <c r="G712">
        <v>0.6</v>
      </c>
    </row>
    <row r="713" spans="1:7">
      <c r="A713" s="11">
        <v>717</v>
      </c>
      <c r="B713" t="s">
        <v>1282</v>
      </c>
      <c r="C713" s="12" t="s">
        <v>1283</v>
      </c>
      <c r="D713" s="12" t="s">
        <v>2280</v>
      </c>
      <c r="E713" s="11">
        <v>6</v>
      </c>
      <c r="F713">
        <v>3.4</v>
      </c>
      <c r="G713">
        <v>-1</v>
      </c>
    </row>
    <row r="714" spans="1:7">
      <c r="A714" s="11">
        <v>718</v>
      </c>
      <c r="B714" t="s">
        <v>913</v>
      </c>
      <c r="C714" s="12" t="s">
        <v>1284</v>
      </c>
      <c r="D714" s="12" t="s">
        <v>2281</v>
      </c>
      <c r="E714" s="11">
        <v>7</v>
      </c>
      <c r="F714">
        <v>7.2</v>
      </c>
      <c r="G714">
        <v>5</v>
      </c>
    </row>
    <row r="715" spans="1:7">
      <c r="A715" s="11">
        <v>719</v>
      </c>
      <c r="B715" t="s">
        <v>1285</v>
      </c>
      <c r="C715" s="12" t="s">
        <v>1286</v>
      </c>
      <c r="D715" s="12" t="s">
        <v>2282</v>
      </c>
      <c r="E715" s="11">
        <v>6</v>
      </c>
      <c r="F715">
        <v>5</v>
      </c>
      <c r="G715">
        <v>0.9</v>
      </c>
    </row>
    <row r="716" spans="1:7">
      <c r="A716" s="11">
        <v>720</v>
      </c>
      <c r="B716" t="s">
        <v>1287</v>
      </c>
      <c r="C716" s="12" t="s">
        <v>1288</v>
      </c>
      <c r="D716" s="12" t="s">
        <v>2283</v>
      </c>
      <c r="E716" s="11">
        <v>6</v>
      </c>
      <c r="F716">
        <v>6</v>
      </c>
      <c r="G716">
        <v>1.4</v>
      </c>
    </row>
    <row r="717" spans="1:7">
      <c r="A717" s="11">
        <v>721</v>
      </c>
      <c r="B717" t="s">
        <v>1289</v>
      </c>
      <c r="C717" s="12" t="s">
        <v>1290</v>
      </c>
      <c r="D717" s="12" t="s">
        <v>2284</v>
      </c>
      <c r="E717" s="11">
        <v>6</v>
      </c>
      <c r="F717">
        <v>5.6</v>
      </c>
      <c r="G717">
        <v>2.1</v>
      </c>
    </row>
    <row r="718" spans="1:7" s="20" customFormat="1">
      <c r="A718" s="11">
        <v>722</v>
      </c>
      <c r="B718" t="s">
        <v>856</v>
      </c>
      <c r="C718" s="12" t="s">
        <v>1291</v>
      </c>
      <c r="D718" s="12" t="s">
        <v>2285</v>
      </c>
      <c r="E718" s="11">
        <v>6</v>
      </c>
      <c r="F718">
        <v>6.1</v>
      </c>
      <c r="G718">
        <v>3</v>
      </c>
    </row>
    <row r="719" spans="1:7">
      <c r="A719" s="11">
        <v>723</v>
      </c>
      <c r="B719" t="s">
        <v>1292</v>
      </c>
      <c r="C719" s="12" t="s">
        <v>1293</v>
      </c>
      <c r="D719" s="12" t="s">
        <v>2286</v>
      </c>
      <c r="E719" s="11">
        <v>6</v>
      </c>
      <c r="F719">
        <v>5.0999999999999996</v>
      </c>
      <c r="G719">
        <v>1.3</v>
      </c>
    </row>
    <row r="720" spans="1:7">
      <c r="A720" s="11">
        <v>724</v>
      </c>
      <c r="B720" t="s">
        <v>1294</v>
      </c>
      <c r="C720" s="12" t="s">
        <v>1295</v>
      </c>
      <c r="D720" s="12" t="s">
        <v>2287</v>
      </c>
      <c r="E720" s="11">
        <v>6</v>
      </c>
      <c r="F720">
        <v>4.5</v>
      </c>
      <c r="G720">
        <v>0.9</v>
      </c>
    </row>
    <row r="721" spans="1:7">
      <c r="A721" s="11">
        <v>725</v>
      </c>
      <c r="B721" t="s">
        <v>1296</v>
      </c>
      <c r="C721" s="12" t="s">
        <v>1297</v>
      </c>
      <c r="D721" s="12" t="s">
        <v>2288</v>
      </c>
      <c r="E721" s="11">
        <v>6</v>
      </c>
      <c r="F721">
        <v>5.5</v>
      </c>
      <c r="G721">
        <v>1.9</v>
      </c>
    </row>
    <row r="722" spans="1:7">
      <c r="A722" s="11">
        <v>726</v>
      </c>
      <c r="B722" t="s">
        <v>1298</v>
      </c>
      <c r="C722" s="12" t="s">
        <v>1299</v>
      </c>
      <c r="D722" s="12" t="s">
        <v>2289</v>
      </c>
      <c r="E722" s="11">
        <v>7</v>
      </c>
      <c r="F722">
        <v>6.4</v>
      </c>
      <c r="G722">
        <v>4</v>
      </c>
    </row>
    <row r="723" spans="1:7">
      <c r="A723" s="11">
        <v>727</v>
      </c>
      <c r="B723" t="s">
        <v>1300</v>
      </c>
      <c r="C723" s="12" t="s">
        <v>1301</v>
      </c>
      <c r="D723" s="12" t="s">
        <v>2290</v>
      </c>
      <c r="E723" s="11">
        <v>6</v>
      </c>
      <c r="F723">
        <v>6</v>
      </c>
      <c r="G723">
        <v>2.5</v>
      </c>
    </row>
    <row r="724" spans="1:7">
      <c r="A724" s="11">
        <v>728</v>
      </c>
      <c r="B724" t="s">
        <v>1302</v>
      </c>
      <c r="C724" s="12" t="s">
        <v>1303</v>
      </c>
      <c r="D724" s="12" t="s">
        <v>2291</v>
      </c>
      <c r="E724" s="11">
        <v>6</v>
      </c>
      <c r="F724">
        <v>4.4000000000000004</v>
      </c>
      <c r="G724">
        <v>0.9</v>
      </c>
    </row>
    <row r="725" spans="1:7">
      <c r="A725" s="11">
        <v>729</v>
      </c>
      <c r="B725" t="s">
        <v>1521</v>
      </c>
      <c r="C725" s="12" t="s">
        <v>1627</v>
      </c>
      <c r="D725" s="12" t="s">
        <v>2292</v>
      </c>
      <c r="E725" s="11">
        <v>6</v>
      </c>
      <c r="F725">
        <v>5</v>
      </c>
      <c r="G725">
        <v>0.9</v>
      </c>
    </row>
    <row r="726" spans="1:7">
      <c r="A726" s="11">
        <v>730</v>
      </c>
      <c r="B726" t="s">
        <v>1304</v>
      </c>
      <c r="C726" s="12" t="s">
        <v>1305</v>
      </c>
      <c r="D726" s="12" t="s">
        <v>2293</v>
      </c>
      <c r="E726" s="11">
        <v>6</v>
      </c>
      <c r="F726">
        <v>4.8</v>
      </c>
      <c r="G726">
        <v>1.2</v>
      </c>
    </row>
    <row r="727" spans="1:7">
      <c r="A727" s="11">
        <v>731</v>
      </c>
      <c r="B727" t="s">
        <v>1306</v>
      </c>
      <c r="C727" s="12" t="s">
        <v>1307</v>
      </c>
      <c r="D727" s="12" t="s">
        <v>2294</v>
      </c>
      <c r="E727" s="11">
        <v>6</v>
      </c>
      <c r="F727">
        <v>3.9</v>
      </c>
      <c r="G727">
        <v>-0.8</v>
      </c>
    </row>
    <row r="728" spans="1:7">
      <c r="A728" s="11">
        <v>732</v>
      </c>
      <c r="B728" t="s">
        <v>1308</v>
      </c>
      <c r="C728" s="12" t="s">
        <v>1309</v>
      </c>
      <c r="D728" s="12" t="s">
        <v>2295</v>
      </c>
      <c r="E728" s="11">
        <v>6</v>
      </c>
      <c r="F728">
        <v>5.2</v>
      </c>
      <c r="G728">
        <v>0.6</v>
      </c>
    </row>
    <row r="729" spans="1:7">
      <c r="A729" s="11">
        <v>733</v>
      </c>
      <c r="B729" t="s">
        <v>1310</v>
      </c>
      <c r="C729" s="12" t="s">
        <v>1311</v>
      </c>
      <c r="D729" s="12" t="s">
        <v>2296</v>
      </c>
      <c r="E729" s="11">
        <v>6</v>
      </c>
      <c r="F729">
        <v>5.8</v>
      </c>
      <c r="G729">
        <v>2.2000000000000002</v>
      </c>
    </row>
    <row r="730" spans="1:7">
      <c r="A730" s="11">
        <v>734</v>
      </c>
      <c r="B730" t="s">
        <v>1312</v>
      </c>
      <c r="C730" s="12" t="s">
        <v>1313</v>
      </c>
      <c r="D730" s="12" t="s">
        <v>2297</v>
      </c>
      <c r="E730" s="11">
        <v>6</v>
      </c>
      <c r="F730">
        <v>5.3</v>
      </c>
      <c r="G730">
        <v>2</v>
      </c>
    </row>
    <row r="731" spans="1:7">
      <c r="A731" s="11">
        <v>735</v>
      </c>
      <c r="B731" t="s">
        <v>1314</v>
      </c>
      <c r="C731" s="12" t="s">
        <v>1315</v>
      </c>
      <c r="D731" s="12" t="s">
        <v>2298</v>
      </c>
      <c r="E731" s="11">
        <v>6</v>
      </c>
      <c r="F731">
        <v>5.0999999999999996</v>
      </c>
      <c r="G731">
        <v>1.1000000000000001</v>
      </c>
    </row>
    <row r="732" spans="1:7">
      <c r="A732" s="11">
        <v>736</v>
      </c>
      <c r="B732" t="s">
        <v>1316</v>
      </c>
      <c r="C732" s="12" t="s">
        <v>1317</v>
      </c>
      <c r="D732" s="12" t="s">
        <v>2299</v>
      </c>
      <c r="E732" s="11">
        <v>6</v>
      </c>
      <c r="F732">
        <v>3.9</v>
      </c>
      <c r="G732">
        <v>-0.6</v>
      </c>
    </row>
    <row r="733" spans="1:7">
      <c r="A733" s="11">
        <v>737</v>
      </c>
      <c r="B733" t="s">
        <v>1318</v>
      </c>
      <c r="C733" s="12" t="s">
        <v>1319</v>
      </c>
      <c r="D733" s="12" t="s">
        <v>2300</v>
      </c>
      <c r="E733" s="11">
        <v>6</v>
      </c>
      <c r="F733">
        <v>5.2</v>
      </c>
      <c r="G733">
        <v>0.8</v>
      </c>
    </row>
    <row r="734" spans="1:7">
      <c r="A734" s="11">
        <v>738</v>
      </c>
      <c r="B734" t="s">
        <v>1320</v>
      </c>
      <c r="C734" s="12" t="s">
        <v>1321</v>
      </c>
      <c r="D734" s="12" t="s">
        <v>2301</v>
      </c>
      <c r="E734" s="11">
        <v>6</v>
      </c>
      <c r="F734">
        <v>4.0999999999999996</v>
      </c>
      <c r="G734">
        <v>0</v>
      </c>
    </row>
    <row r="735" spans="1:7">
      <c r="A735" s="11">
        <v>739</v>
      </c>
      <c r="B735" t="s">
        <v>1322</v>
      </c>
      <c r="C735" s="12" t="s">
        <v>1323</v>
      </c>
      <c r="D735" s="12" t="s">
        <v>2302</v>
      </c>
      <c r="E735" s="11">
        <v>5</v>
      </c>
      <c r="F735">
        <v>2.6</v>
      </c>
      <c r="G735">
        <v>-1.6</v>
      </c>
    </row>
    <row r="736" spans="1:7">
      <c r="A736" s="11">
        <v>740</v>
      </c>
      <c r="B736" t="s">
        <v>1324</v>
      </c>
      <c r="C736" s="12" t="s">
        <v>1325</v>
      </c>
      <c r="D736" s="12" t="s">
        <v>2303</v>
      </c>
      <c r="E736" s="11">
        <v>5</v>
      </c>
      <c r="F736">
        <v>2</v>
      </c>
      <c r="G736">
        <v>-2.4</v>
      </c>
    </row>
    <row r="737" spans="1:7">
      <c r="A737" s="11">
        <v>741</v>
      </c>
      <c r="B737" t="s">
        <v>1326</v>
      </c>
      <c r="C737" s="12" t="s">
        <v>1327</v>
      </c>
      <c r="D737" s="12" t="s">
        <v>2304</v>
      </c>
      <c r="E737" s="11">
        <v>7</v>
      </c>
      <c r="F737">
        <v>6.6</v>
      </c>
      <c r="G737">
        <v>3.1</v>
      </c>
    </row>
    <row r="738" spans="1:7">
      <c r="A738" s="11">
        <v>742</v>
      </c>
      <c r="B738" t="s">
        <v>1328</v>
      </c>
      <c r="C738" s="12" t="s">
        <v>1329</v>
      </c>
      <c r="D738" s="13" t="s">
        <v>2305</v>
      </c>
      <c r="E738" s="11">
        <v>6</v>
      </c>
      <c r="F738">
        <v>4.5</v>
      </c>
      <c r="G738">
        <v>-0.1</v>
      </c>
    </row>
    <row r="739" spans="1:7">
      <c r="A739" s="11">
        <v>743</v>
      </c>
      <c r="B739" t="s">
        <v>1330</v>
      </c>
      <c r="C739" s="12" t="s">
        <v>1331</v>
      </c>
      <c r="D739" s="12" t="s">
        <v>2306</v>
      </c>
      <c r="E739" s="11">
        <v>6</v>
      </c>
      <c r="F739">
        <v>4.3</v>
      </c>
      <c r="G739">
        <v>-0.3</v>
      </c>
    </row>
    <row r="740" spans="1:7">
      <c r="A740" s="11">
        <v>744</v>
      </c>
      <c r="B740" t="s">
        <v>1138</v>
      </c>
      <c r="C740" s="12" t="s">
        <v>1332</v>
      </c>
      <c r="D740" s="12" t="s">
        <v>2307</v>
      </c>
      <c r="E740" s="11">
        <v>7</v>
      </c>
      <c r="F740">
        <v>6.9</v>
      </c>
      <c r="G740">
        <v>3.1</v>
      </c>
    </row>
    <row r="741" spans="1:7" s="20" customFormat="1">
      <c r="A741" s="11">
        <v>745</v>
      </c>
      <c r="B741" t="s">
        <v>1333</v>
      </c>
      <c r="C741" s="12" t="s">
        <v>1334</v>
      </c>
      <c r="D741" s="12" t="s">
        <v>2307</v>
      </c>
      <c r="E741" s="11">
        <v>5</v>
      </c>
      <c r="F741">
        <v>4</v>
      </c>
      <c r="G741">
        <v>-1.2</v>
      </c>
    </row>
    <row r="742" spans="1:7">
      <c r="A742" s="11">
        <v>746</v>
      </c>
      <c r="B742" t="s">
        <v>1335</v>
      </c>
      <c r="C742" s="12" t="s">
        <v>1336</v>
      </c>
      <c r="D742" s="12" t="s">
        <v>2307</v>
      </c>
      <c r="E742" s="11">
        <v>7</v>
      </c>
      <c r="F742">
        <v>7.5</v>
      </c>
      <c r="G742">
        <v>4.3</v>
      </c>
    </row>
    <row r="743" spans="1:7" s="19" customFormat="1">
      <c r="A743" s="11">
        <v>747</v>
      </c>
      <c r="B743" t="s">
        <v>1524</v>
      </c>
      <c r="C743" s="12" t="s">
        <v>1628</v>
      </c>
      <c r="D743" s="12" t="s">
        <v>2308</v>
      </c>
      <c r="E743" s="11">
        <v>6</v>
      </c>
      <c r="F743"/>
      <c r="G743"/>
    </row>
    <row r="744" spans="1:7">
      <c r="A744" s="11">
        <v>748</v>
      </c>
      <c r="B744" t="s">
        <v>1337</v>
      </c>
      <c r="C744" s="12" t="s">
        <v>1338</v>
      </c>
      <c r="D744" s="12" t="s">
        <v>2309</v>
      </c>
      <c r="E744" s="11">
        <v>6</v>
      </c>
      <c r="F744">
        <v>5.5</v>
      </c>
      <c r="G744">
        <v>2.4</v>
      </c>
    </row>
    <row r="745" spans="1:7" s="19" customFormat="1">
      <c r="A745" s="11">
        <v>749</v>
      </c>
      <c r="B745" t="s">
        <v>1339</v>
      </c>
      <c r="C745" s="12" t="s">
        <v>1340</v>
      </c>
      <c r="D745" s="12" t="s">
        <v>2310</v>
      </c>
      <c r="E745" s="11">
        <v>7</v>
      </c>
      <c r="F745">
        <v>5.7</v>
      </c>
      <c r="G745">
        <v>3.6</v>
      </c>
    </row>
    <row r="746" spans="1:7">
      <c r="A746" s="11">
        <v>750</v>
      </c>
      <c r="B746" t="s">
        <v>1341</v>
      </c>
      <c r="C746" s="12" t="s">
        <v>1342</v>
      </c>
      <c r="D746" s="12" t="s">
        <v>2311</v>
      </c>
      <c r="E746" s="11">
        <v>7</v>
      </c>
      <c r="F746">
        <v>6.7</v>
      </c>
      <c r="G746">
        <v>4.0999999999999996</v>
      </c>
    </row>
    <row r="747" spans="1:7" s="20" customFormat="1">
      <c r="A747" s="11">
        <v>751</v>
      </c>
      <c r="B747" t="s">
        <v>1343</v>
      </c>
      <c r="C747" s="12" t="s">
        <v>1344</v>
      </c>
      <c r="D747" s="12" t="s">
        <v>2312</v>
      </c>
      <c r="E747" s="11">
        <v>6</v>
      </c>
      <c r="F747">
        <v>6.3</v>
      </c>
      <c r="G747">
        <v>2.8</v>
      </c>
    </row>
    <row r="748" spans="1:7" s="20" customFormat="1">
      <c r="A748" s="11">
        <v>752</v>
      </c>
      <c r="B748" t="s">
        <v>1345</v>
      </c>
      <c r="C748" s="12" t="s">
        <v>1346</v>
      </c>
      <c r="D748" s="12" t="s">
        <v>2313</v>
      </c>
      <c r="E748" s="11">
        <v>6</v>
      </c>
      <c r="F748">
        <v>6.4</v>
      </c>
      <c r="G748">
        <v>3.1</v>
      </c>
    </row>
    <row r="749" spans="1:7" s="19" customFormat="1">
      <c r="A749" s="11">
        <v>753</v>
      </c>
      <c r="B749" t="s">
        <v>1522</v>
      </c>
      <c r="C749" s="12" t="s">
        <v>1629</v>
      </c>
      <c r="D749" s="12" t="s">
        <v>2314</v>
      </c>
      <c r="E749" s="11">
        <v>7</v>
      </c>
      <c r="F749"/>
      <c r="G749"/>
    </row>
    <row r="750" spans="1:7">
      <c r="A750" s="11">
        <v>754</v>
      </c>
      <c r="B750" t="s">
        <v>1347</v>
      </c>
      <c r="C750" s="12" t="s">
        <v>1348</v>
      </c>
      <c r="D750" s="12" t="s">
        <v>2315</v>
      </c>
      <c r="E750" s="11">
        <v>7</v>
      </c>
      <c r="F750">
        <v>7.2</v>
      </c>
      <c r="G750">
        <v>4.8</v>
      </c>
    </row>
    <row r="751" spans="1:7">
      <c r="A751" s="11">
        <v>755</v>
      </c>
      <c r="B751" t="s">
        <v>1349</v>
      </c>
      <c r="C751" s="12" t="s">
        <v>1350</v>
      </c>
      <c r="D751" s="12" t="s">
        <v>2316</v>
      </c>
      <c r="E751" s="11">
        <v>7</v>
      </c>
      <c r="F751">
        <v>6.9</v>
      </c>
      <c r="G751">
        <v>3.7</v>
      </c>
    </row>
    <row r="752" spans="1:7" s="19" customFormat="1">
      <c r="A752" s="11">
        <v>756</v>
      </c>
      <c r="B752" t="s">
        <v>1523</v>
      </c>
      <c r="C752" s="12" t="s">
        <v>1630</v>
      </c>
      <c r="D752" s="12" t="s">
        <v>2317</v>
      </c>
      <c r="E752" s="11">
        <v>6</v>
      </c>
      <c r="F752">
        <v>2.2999999999999998</v>
      </c>
      <c r="G752">
        <v>-0.5</v>
      </c>
    </row>
    <row r="753" spans="1:7">
      <c r="A753" s="11">
        <v>757</v>
      </c>
      <c r="B753" t="s">
        <v>1351</v>
      </c>
      <c r="C753" s="12" t="s">
        <v>1352</v>
      </c>
      <c r="D753" s="12" t="s">
        <v>2318</v>
      </c>
      <c r="E753" s="11">
        <v>7</v>
      </c>
      <c r="F753">
        <v>7.2</v>
      </c>
      <c r="G753">
        <v>4.5</v>
      </c>
    </row>
    <row r="754" spans="1:7">
      <c r="A754" s="11">
        <v>758</v>
      </c>
      <c r="B754" t="s">
        <v>1353</v>
      </c>
      <c r="C754" s="12" t="s">
        <v>1354</v>
      </c>
      <c r="D754" s="12" t="s">
        <v>2319</v>
      </c>
      <c r="E754" s="11">
        <v>7</v>
      </c>
      <c r="F754">
        <v>7.3</v>
      </c>
      <c r="G754">
        <v>3.9</v>
      </c>
    </row>
    <row r="755" spans="1:7">
      <c r="A755" s="11">
        <v>759</v>
      </c>
      <c r="B755" t="s">
        <v>1355</v>
      </c>
      <c r="C755" s="12" t="s">
        <v>1356</v>
      </c>
      <c r="D755" s="13" t="s">
        <v>2320</v>
      </c>
      <c r="E755" s="11">
        <v>7</v>
      </c>
      <c r="F755">
        <v>6.9</v>
      </c>
      <c r="G755">
        <v>3.6</v>
      </c>
    </row>
    <row r="756" spans="1:7">
      <c r="A756" s="11">
        <v>760</v>
      </c>
      <c r="B756" t="s">
        <v>1357</v>
      </c>
      <c r="C756" s="12" t="s">
        <v>1358</v>
      </c>
      <c r="D756" s="12" t="s">
        <v>2316</v>
      </c>
      <c r="E756" s="11">
        <v>7</v>
      </c>
      <c r="F756">
        <v>6.8</v>
      </c>
      <c r="G756">
        <v>4.8</v>
      </c>
    </row>
    <row r="757" spans="1:7">
      <c r="A757" s="11">
        <v>761</v>
      </c>
      <c r="B757" t="s">
        <v>1525</v>
      </c>
      <c r="C757" s="12" t="s">
        <v>1631</v>
      </c>
      <c r="D757" s="12" t="s">
        <v>2321</v>
      </c>
      <c r="E757" s="11">
        <v>6</v>
      </c>
      <c r="F757">
        <v>4.9000000000000004</v>
      </c>
      <c r="G757">
        <v>1.9</v>
      </c>
    </row>
    <row r="758" spans="1:7">
      <c r="A758" s="11">
        <v>762</v>
      </c>
      <c r="B758" t="s">
        <v>1359</v>
      </c>
      <c r="C758" s="12" t="s">
        <v>1360</v>
      </c>
      <c r="D758" s="12" t="s">
        <v>2322</v>
      </c>
      <c r="E758" s="11">
        <v>6</v>
      </c>
      <c r="F758">
        <v>5.2</v>
      </c>
      <c r="G758">
        <v>1.1000000000000001</v>
      </c>
    </row>
    <row r="759" spans="1:7">
      <c r="A759" s="11">
        <v>763</v>
      </c>
      <c r="B759" t="s">
        <v>1258</v>
      </c>
      <c r="C759" s="12" t="s">
        <v>1259</v>
      </c>
      <c r="D759" s="12" t="s">
        <v>2323</v>
      </c>
      <c r="E759" s="11">
        <v>6</v>
      </c>
      <c r="F759">
        <v>5.4</v>
      </c>
      <c r="G759">
        <v>1.9</v>
      </c>
    </row>
    <row r="760" spans="1:7">
      <c r="A760" s="11">
        <v>764</v>
      </c>
      <c r="B760" t="s">
        <v>1361</v>
      </c>
      <c r="C760" s="12" t="s">
        <v>1362</v>
      </c>
      <c r="D760" s="12" t="s">
        <v>2324</v>
      </c>
      <c r="E760" s="11">
        <v>6</v>
      </c>
      <c r="F760">
        <v>4.3</v>
      </c>
      <c r="G760">
        <v>0</v>
      </c>
    </row>
    <row r="761" spans="1:7">
      <c r="A761" s="11">
        <v>765</v>
      </c>
      <c r="B761" t="s">
        <v>489</v>
      </c>
      <c r="C761" s="12" t="s">
        <v>490</v>
      </c>
      <c r="D761" s="12" t="s">
        <v>2325</v>
      </c>
      <c r="E761" s="11">
        <v>6</v>
      </c>
      <c r="F761">
        <v>4.5</v>
      </c>
      <c r="G761">
        <v>0.3</v>
      </c>
    </row>
    <row r="762" spans="1:7">
      <c r="A762" s="11">
        <v>766</v>
      </c>
      <c r="B762" t="s">
        <v>1363</v>
      </c>
      <c r="C762" s="12" t="s">
        <v>1364</v>
      </c>
      <c r="D762" s="12" t="s">
        <v>2326</v>
      </c>
      <c r="E762" s="11">
        <v>6</v>
      </c>
      <c r="F762">
        <v>3.4</v>
      </c>
      <c r="G762">
        <v>-1.8</v>
      </c>
    </row>
    <row r="763" spans="1:7">
      <c r="A763" s="11">
        <v>767</v>
      </c>
      <c r="B763" t="s">
        <v>1365</v>
      </c>
      <c r="C763" s="12" t="s">
        <v>1366</v>
      </c>
      <c r="D763" s="12" t="s">
        <v>2327</v>
      </c>
      <c r="E763" s="11">
        <v>5</v>
      </c>
      <c r="F763">
        <v>1.7</v>
      </c>
      <c r="G763">
        <v>-2.4</v>
      </c>
    </row>
    <row r="764" spans="1:7">
      <c r="A764" s="11">
        <v>768</v>
      </c>
      <c r="B764" t="s">
        <v>1367</v>
      </c>
      <c r="C764" s="12" t="s">
        <v>1368</v>
      </c>
      <c r="D764" s="12" t="s">
        <v>2328</v>
      </c>
      <c r="E764" s="11">
        <v>6</v>
      </c>
      <c r="F764">
        <v>5.5</v>
      </c>
      <c r="G764">
        <v>0.8</v>
      </c>
    </row>
    <row r="765" spans="1:7">
      <c r="A765" s="11">
        <v>769</v>
      </c>
      <c r="B765" t="s">
        <v>1369</v>
      </c>
      <c r="C765" s="12" t="s">
        <v>1370</v>
      </c>
      <c r="D765" s="12" t="s">
        <v>2329</v>
      </c>
      <c r="E765" s="11">
        <v>6</v>
      </c>
      <c r="F765">
        <v>4.5</v>
      </c>
      <c r="G765">
        <v>-0.4</v>
      </c>
    </row>
    <row r="766" spans="1:7">
      <c r="A766" s="11">
        <v>770</v>
      </c>
      <c r="B766" t="s">
        <v>1371</v>
      </c>
      <c r="C766" s="12" t="s">
        <v>1372</v>
      </c>
      <c r="D766" s="12" t="s">
        <v>2330</v>
      </c>
      <c r="E766" s="11">
        <v>5</v>
      </c>
      <c r="F766">
        <v>1.9</v>
      </c>
      <c r="G766">
        <v>-2.7</v>
      </c>
    </row>
    <row r="767" spans="1:7">
      <c r="A767" s="11">
        <v>771</v>
      </c>
      <c r="B767" t="s">
        <v>1373</v>
      </c>
      <c r="C767" s="12" t="s">
        <v>1374</v>
      </c>
      <c r="D767" s="12" t="s">
        <v>2331</v>
      </c>
      <c r="E767" s="11">
        <v>7</v>
      </c>
      <c r="F767">
        <v>6</v>
      </c>
      <c r="G767">
        <v>2.4</v>
      </c>
    </row>
    <row r="768" spans="1:7" s="19" customFormat="1">
      <c r="A768" s="11">
        <v>772</v>
      </c>
      <c r="B768" t="s">
        <v>1375</v>
      </c>
      <c r="C768" s="12" t="s">
        <v>1376</v>
      </c>
      <c r="D768" s="12" t="s">
        <v>2332</v>
      </c>
      <c r="E768" s="11">
        <v>5</v>
      </c>
      <c r="F768">
        <v>-1.1000000000000001</v>
      </c>
      <c r="G768">
        <v>-4.0999999999999996</v>
      </c>
    </row>
    <row r="769" spans="1:7">
      <c r="A769" s="11">
        <v>773</v>
      </c>
      <c r="B769" t="s">
        <v>1377</v>
      </c>
      <c r="C769" s="12" t="s">
        <v>1378</v>
      </c>
      <c r="D769" s="12" t="s">
        <v>2333</v>
      </c>
      <c r="E769" s="11">
        <v>5</v>
      </c>
      <c r="F769">
        <v>2.1</v>
      </c>
      <c r="G769">
        <v>-2</v>
      </c>
    </row>
    <row r="770" spans="1:7">
      <c r="A770" s="11">
        <v>774</v>
      </c>
      <c r="B770" t="s">
        <v>1379</v>
      </c>
      <c r="C770" s="12" t="s">
        <v>1380</v>
      </c>
      <c r="D770" s="12" t="s">
        <v>2334</v>
      </c>
      <c r="E770" s="11">
        <v>7</v>
      </c>
      <c r="F770">
        <v>6.5</v>
      </c>
      <c r="G770">
        <v>3.1</v>
      </c>
    </row>
    <row r="771" spans="1:7">
      <c r="A771" s="11">
        <v>775</v>
      </c>
      <c r="B771" t="s">
        <v>1381</v>
      </c>
      <c r="C771" s="12" t="s">
        <v>1382</v>
      </c>
      <c r="D771" s="12" t="s">
        <v>2335</v>
      </c>
      <c r="E771" s="11">
        <v>6</v>
      </c>
      <c r="F771">
        <v>5.3</v>
      </c>
      <c r="G771">
        <v>1.2</v>
      </c>
    </row>
    <row r="772" spans="1:7">
      <c r="A772" s="11">
        <v>776</v>
      </c>
      <c r="B772" t="s">
        <v>1383</v>
      </c>
      <c r="C772" s="12" t="s">
        <v>1384</v>
      </c>
      <c r="D772" s="12" t="s">
        <v>2336</v>
      </c>
      <c r="E772" s="11">
        <v>7</v>
      </c>
      <c r="F772">
        <v>6.3</v>
      </c>
      <c r="G772">
        <v>2.2999999999999998</v>
      </c>
    </row>
    <row r="773" spans="1:7">
      <c r="A773" s="11">
        <v>777</v>
      </c>
      <c r="B773" t="s">
        <v>1385</v>
      </c>
      <c r="C773" s="12" t="s">
        <v>1386</v>
      </c>
      <c r="D773" s="12" t="s">
        <v>2337</v>
      </c>
      <c r="E773" s="11">
        <v>7</v>
      </c>
      <c r="F773">
        <v>5.9</v>
      </c>
      <c r="G773">
        <v>1.9</v>
      </c>
    </row>
    <row r="774" spans="1:7">
      <c r="A774" s="11">
        <v>778</v>
      </c>
      <c r="B774" t="s">
        <v>1387</v>
      </c>
      <c r="C774" s="12" t="s">
        <v>1388</v>
      </c>
      <c r="D774" s="12" t="s">
        <v>2338</v>
      </c>
      <c r="E774" s="11">
        <v>7</v>
      </c>
      <c r="F774">
        <v>6.5</v>
      </c>
      <c r="G774">
        <v>2.1</v>
      </c>
    </row>
    <row r="775" spans="1:7">
      <c r="A775" s="11">
        <v>779</v>
      </c>
      <c r="B775" t="s">
        <v>1389</v>
      </c>
      <c r="C775" s="12" t="s">
        <v>1390</v>
      </c>
      <c r="D775" s="12" t="s">
        <v>2339</v>
      </c>
      <c r="E775" s="11">
        <v>7</v>
      </c>
      <c r="F775">
        <v>6.8</v>
      </c>
      <c r="G775">
        <v>3.2</v>
      </c>
    </row>
    <row r="776" spans="1:7">
      <c r="A776" s="11">
        <v>780</v>
      </c>
      <c r="B776" t="s">
        <v>1391</v>
      </c>
      <c r="C776" s="12" t="s">
        <v>1392</v>
      </c>
      <c r="D776" s="12" t="s">
        <v>2340</v>
      </c>
      <c r="E776" s="11">
        <v>6</v>
      </c>
      <c r="F776">
        <v>4.8</v>
      </c>
      <c r="G776">
        <v>0.8</v>
      </c>
    </row>
    <row r="777" spans="1:7">
      <c r="A777" s="11">
        <v>781</v>
      </c>
      <c r="B777" t="s">
        <v>1393</v>
      </c>
      <c r="C777" s="12" t="s">
        <v>1394</v>
      </c>
      <c r="D777" s="12" t="s">
        <v>2341</v>
      </c>
      <c r="E777" s="11">
        <v>6</v>
      </c>
      <c r="F777">
        <v>4.4000000000000004</v>
      </c>
      <c r="G777">
        <v>-0.4</v>
      </c>
    </row>
    <row r="778" spans="1:7">
      <c r="A778" s="11">
        <v>782</v>
      </c>
      <c r="B778" t="s">
        <v>1395</v>
      </c>
      <c r="C778" s="12" t="s">
        <v>1396</v>
      </c>
      <c r="D778" s="12" t="s">
        <v>2337</v>
      </c>
      <c r="E778" s="11">
        <v>7</v>
      </c>
      <c r="F778">
        <v>8.4</v>
      </c>
      <c r="G778">
        <v>5.5</v>
      </c>
    </row>
    <row r="779" spans="1:7" s="19" customFormat="1">
      <c r="A779" s="11">
        <v>783</v>
      </c>
      <c r="B779" t="s">
        <v>1397</v>
      </c>
      <c r="C779" s="12" t="s">
        <v>1398</v>
      </c>
      <c r="D779" s="12" t="s">
        <v>2342</v>
      </c>
      <c r="E779" s="11">
        <v>6</v>
      </c>
      <c r="F779">
        <v>3.5</v>
      </c>
      <c r="G779">
        <v>-1.2</v>
      </c>
    </row>
    <row r="780" spans="1:7">
      <c r="A780" s="11">
        <v>784</v>
      </c>
      <c r="B780" t="s">
        <v>1399</v>
      </c>
      <c r="C780" s="12" t="s">
        <v>1400</v>
      </c>
      <c r="D780" s="12" t="s">
        <v>2343</v>
      </c>
      <c r="E780" s="11">
        <v>7</v>
      </c>
      <c r="F780">
        <v>7.8</v>
      </c>
      <c r="G780">
        <v>3.7</v>
      </c>
    </row>
    <row r="781" spans="1:7">
      <c r="A781" s="11">
        <v>785</v>
      </c>
      <c r="B781" t="s">
        <v>1401</v>
      </c>
      <c r="C781" s="12" t="s">
        <v>1402</v>
      </c>
      <c r="D781" s="12" t="s">
        <v>2344</v>
      </c>
      <c r="E781" s="11">
        <v>5</v>
      </c>
      <c r="F781">
        <v>1.9</v>
      </c>
      <c r="G781">
        <v>-1.9</v>
      </c>
    </row>
    <row r="782" spans="1:7">
      <c r="A782" s="11">
        <v>786</v>
      </c>
      <c r="B782" t="s">
        <v>1403</v>
      </c>
      <c r="C782" s="12" t="s">
        <v>1404</v>
      </c>
      <c r="D782" s="12" t="s">
        <v>2345</v>
      </c>
      <c r="E782" s="11">
        <v>7</v>
      </c>
      <c r="F782">
        <v>6.8</v>
      </c>
      <c r="G782">
        <v>2</v>
      </c>
    </row>
    <row r="783" spans="1:7">
      <c r="A783" s="11">
        <v>787</v>
      </c>
      <c r="B783" t="s">
        <v>1405</v>
      </c>
      <c r="C783" s="12" t="s">
        <v>1406</v>
      </c>
      <c r="D783" s="12" t="s">
        <v>2346</v>
      </c>
      <c r="E783" s="11">
        <v>7</v>
      </c>
      <c r="F783">
        <v>6.5</v>
      </c>
      <c r="G783">
        <v>1.4</v>
      </c>
    </row>
    <row r="784" spans="1:7">
      <c r="A784" s="11">
        <v>788</v>
      </c>
      <c r="B784" t="s">
        <v>1407</v>
      </c>
      <c r="C784" s="12" t="s">
        <v>1408</v>
      </c>
      <c r="D784" s="12" t="s">
        <v>2347</v>
      </c>
      <c r="E784" s="11">
        <v>6</v>
      </c>
      <c r="F784">
        <v>3.7</v>
      </c>
      <c r="G784">
        <v>-3</v>
      </c>
    </row>
    <row r="785" spans="1:7">
      <c r="A785" s="11">
        <v>789</v>
      </c>
      <c r="B785" t="s">
        <v>1409</v>
      </c>
      <c r="C785" s="12" t="s">
        <v>1410</v>
      </c>
      <c r="D785" s="12" t="s">
        <v>2348</v>
      </c>
      <c r="E785" s="11">
        <v>6</v>
      </c>
      <c r="F785">
        <v>4.9000000000000004</v>
      </c>
      <c r="G785">
        <v>0.5</v>
      </c>
    </row>
    <row r="786" spans="1:7">
      <c r="A786" s="11">
        <v>790</v>
      </c>
      <c r="B786" t="s">
        <v>1411</v>
      </c>
      <c r="C786" s="12" t="s">
        <v>1412</v>
      </c>
      <c r="D786" s="12" t="s">
        <v>2349</v>
      </c>
      <c r="E786" s="11">
        <v>7</v>
      </c>
      <c r="F786">
        <v>7.8</v>
      </c>
      <c r="G786">
        <v>2.5</v>
      </c>
    </row>
    <row r="787" spans="1:7">
      <c r="A787" s="11">
        <v>791</v>
      </c>
      <c r="B787" t="s">
        <v>1413</v>
      </c>
      <c r="C787" s="12" t="s">
        <v>1414</v>
      </c>
      <c r="D787" s="12" t="s">
        <v>2350</v>
      </c>
      <c r="E787" s="11">
        <v>6</v>
      </c>
      <c r="F787">
        <v>5.0999999999999996</v>
      </c>
      <c r="G787">
        <v>0.2</v>
      </c>
    </row>
    <row r="788" spans="1:7">
      <c r="A788" s="11">
        <v>792</v>
      </c>
      <c r="B788" t="s">
        <v>1415</v>
      </c>
      <c r="C788" s="12" t="s">
        <v>1416</v>
      </c>
      <c r="D788" s="12" t="s">
        <v>2351</v>
      </c>
      <c r="E788" s="11">
        <v>7</v>
      </c>
      <c r="F788">
        <v>6.6</v>
      </c>
      <c r="G788">
        <v>1.5</v>
      </c>
    </row>
    <row r="789" spans="1:7">
      <c r="A789" s="11">
        <v>793</v>
      </c>
      <c r="B789" t="s">
        <v>1417</v>
      </c>
      <c r="C789" s="12" t="s">
        <v>1418</v>
      </c>
      <c r="D789" s="12" t="s">
        <v>2352</v>
      </c>
      <c r="E789" s="11">
        <v>6</v>
      </c>
      <c r="F789">
        <v>6</v>
      </c>
      <c r="G789">
        <v>1.9</v>
      </c>
    </row>
    <row r="790" spans="1:7">
      <c r="A790" s="11">
        <v>794</v>
      </c>
      <c r="B790" t="s">
        <v>1419</v>
      </c>
      <c r="C790" s="12" t="s">
        <v>1420</v>
      </c>
      <c r="D790" s="12" t="s">
        <v>2353</v>
      </c>
      <c r="E790" s="11">
        <v>7</v>
      </c>
      <c r="F790">
        <v>7.9</v>
      </c>
      <c r="G790">
        <v>3.5</v>
      </c>
    </row>
    <row r="791" spans="1:7">
      <c r="A791" s="11">
        <v>795</v>
      </c>
      <c r="B791" t="s">
        <v>1421</v>
      </c>
      <c r="C791" s="12" t="s">
        <v>1422</v>
      </c>
      <c r="D791" s="12" t="s">
        <v>2353</v>
      </c>
      <c r="E791" s="11">
        <v>7</v>
      </c>
      <c r="F791">
        <v>8.6</v>
      </c>
      <c r="G791">
        <v>5.2</v>
      </c>
    </row>
    <row r="792" spans="1:7">
      <c r="A792" s="11">
        <v>796</v>
      </c>
      <c r="B792" t="s">
        <v>1423</v>
      </c>
      <c r="C792" s="12" t="s">
        <v>1424</v>
      </c>
      <c r="D792" s="12" t="s">
        <v>2354</v>
      </c>
      <c r="E792" s="11">
        <v>7</v>
      </c>
      <c r="F792">
        <v>6.1</v>
      </c>
      <c r="G792">
        <v>1.4</v>
      </c>
    </row>
    <row r="793" spans="1:7">
      <c r="A793" s="11">
        <v>797</v>
      </c>
      <c r="B793" t="s">
        <v>1425</v>
      </c>
      <c r="C793" s="12" t="s">
        <v>1426</v>
      </c>
      <c r="D793" s="12" t="s">
        <v>2355</v>
      </c>
      <c r="E793" s="11">
        <v>7</v>
      </c>
      <c r="F793">
        <v>8.9</v>
      </c>
      <c r="G793">
        <v>5</v>
      </c>
    </row>
    <row r="794" spans="1:7">
      <c r="A794" s="11">
        <v>798</v>
      </c>
      <c r="B794" t="s">
        <v>1427</v>
      </c>
      <c r="C794" s="12" t="s">
        <v>1428</v>
      </c>
      <c r="D794" s="12" t="s">
        <v>2356</v>
      </c>
      <c r="E794" s="11">
        <v>7</v>
      </c>
      <c r="F794">
        <v>7.7</v>
      </c>
      <c r="G794">
        <v>2.2999999999999998</v>
      </c>
    </row>
    <row r="795" spans="1:7">
      <c r="A795" s="11">
        <v>799</v>
      </c>
      <c r="B795" t="s">
        <v>1429</v>
      </c>
      <c r="C795" s="12" t="s">
        <v>1430</v>
      </c>
      <c r="D795" s="12" t="s">
        <v>2357</v>
      </c>
      <c r="E795" s="11">
        <v>7</v>
      </c>
      <c r="F795">
        <v>7.8</v>
      </c>
      <c r="G795">
        <v>4.5</v>
      </c>
    </row>
    <row r="796" spans="1:7">
      <c r="A796" s="11">
        <v>800</v>
      </c>
      <c r="B796" t="s">
        <v>1431</v>
      </c>
      <c r="C796" s="12" t="s">
        <v>1432</v>
      </c>
      <c r="D796" s="13" t="s">
        <v>2358</v>
      </c>
      <c r="E796" s="11">
        <v>6</v>
      </c>
      <c r="F796">
        <v>4.5999999999999996</v>
      </c>
      <c r="G796">
        <v>-0.6</v>
      </c>
    </row>
    <row r="797" spans="1:7">
      <c r="A797" s="11">
        <v>801</v>
      </c>
      <c r="B797" t="s">
        <v>1526</v>
      </c>
      <c r="C797" s="12" t="s">
        <v>1632</v>
      </c>
      <c r="D797" s="12" t="s">
        <v>2359</v>
      </c>
      <c r="E797" s="11">
        <v>7</v>
      </c>
      <c r="F797">
        <v>6.1</v>
      </c>
      <c r="G797">
        <v>1</v>
      </c>
    </row>
    <row r="798" spans="1:7">
      <c r="A798" s="11">
        <v>802</v>
      </c>
      <c r="B798" t="s">
        <v>1433</v>
      </c>
      <c r="C798" s="12" t="s">
        <v>1434</v>
      </c>
      <c r="D798" s="13" t="s">
        <v>2360</v>
      </c>
      <c r="E798" s="11">
        <v>7</v>
      </c>
      <c r="F798">
        <v>9.1999999999999993</v>
      </c>
      <c r="G798">
        <v>6.4</v>
      </c>
    </row>
    <row r="799" spans="1:7">
      <c r="A799" s="11">
        <v>803</v>
      </c>
      <c r="B799" t="s">
        <v>555</v>
      </c>
      <c r="C799" s="12" t="s">
        <v>502</v>
      </c>
      <c r="D799" s="12" t="s">
        <v>2361</v>
      </c>
      <c r="E799" s="11">
        <v>7</v>
      </c>
      <c r="F799">
        <v>6.8</v>
      </c>
      <c r="G799">
        <v>2.4</v>
      </c>
    </row>
    <row r="800" spans="1:7">
      <c r="A800" s="11">
        <v>804</v>
      </c>
      <c r="B800" t="s">
        <v>1435</v>
      </c>
      <c r="C800" s="12" t="s">
        <v>1436</v>
      </c>
      <c r="D800" s="12" t="s">
        <v>2362</v>
      </c>
      <c r="E800" s="11">
        <v>7</v>
      </c>
      <c r="F800">
        <v>7.5</v>
      </c>
      <c r="G800">
        <v>3.5</v>
      </c>
    </row>
    <row r="801" spans="1:7" s="19" customFormat="1">
      <c r="A801" s="11">
        <v>805</v>
      </c>
      <c r="B801" t="s">
        <v>1437</v>
      </c>
      <c r="C801" s="12" t="s">
        <v>813</v>
      </c>
      <c r="D801" s="12" t="s">
        <v>2363</v>
      </c>
      <c r="E801" s="11">
        <v>7</v>
      </c>
      <c r="F801">
        <v>5.2</v>
      </c>
      <c r="G801">
        <v>1.6</v>
      </c>
    </row>
    <row r="802" spans="1:7">
      <c r="A802" s="11">
        <v>806</v>
      </c>
      <c r="B802" t="s">
        <v>1438</v>
      </c>
      <c r="C802" s="12" t="s">
        <v>1439</v>
      </c>
      <c r="D802" s="12" t="s">
        <v>2364</v>
      </c>
      <c r="E802" s="11">
        <v>7</v>
      </c>
      <c r="F802">
        <v>8.6999999999999993</v>
      </c>
      <c r="G802">
        <v>4.9000000000000004</v>
      </c>
    </row>
    <row r="803" spans="1:7" s="19" customFormat="1">
      <c r="A803" s="11">
        <v>807</v>
      </c>
      <c r="B803" t="s">
        <v>1440</v>
      </c>
      <c r="C803" s="12" t="s">
        <v>1441</v>
      </c>
      <c r="D803" s="12" t="s">
        <v>2365</v>
      </c>
      <c r="E803" s="11">
        <v>7</v>
      </c>
      <c r="F803">
        <v>5.8</v>
      </c>
      <c r="G803">
        <v>1.7</v>
      </c>
    </row>
    <row r="804" spans="1:7">
      <c r="A804" s="11">
        <v>808</v>
      </c>
      <c r="B804" t="s">
        <v>1442</v>
      </c>
      <c r="C804" s="12" t="s">
        <v>1443</v>
      </c>
      <c r="D804" s="12" t="s">
        <v>2366</v>
      </c>
      <c r="E804" s="11">
        <v>7</v>
      </c>
      <c r="F804">
        <v>8.1999999999999993</v>
      </c>
      <c r="G804">
        <v>3.5</v>
      </c>
    </row>
    <row r="805" spans="1:7">
      <c r="A805" s="11">
        <v>809</v>
      </c>
      <c r="B805" t="s">
        <v>1444</v>
      </c>
      <c r="C805" s="12" t="s">
        <v>1445</v>
      </c>
      <c r="D805" s="12" t="s">
        <v>2367</v>
      </c>
      <c r="E805" s="11">
        <v>7</v>
      </c>
      <c r="F805">
        <v>7.2</v>
      </c>
      <c r="G805">
        <v>2</v>
      </c>
    </row>
    <row r="806" spans="1:7">
      <c r="A806" s="11">
        <v>810</v>
      </c>
      <c r="B806" t="s">
        <v>1446</v>
      </c>
      <c r="C806" s="12" t="s">
        <v>1447</v>
      </c>
      <c r="D806" s="13" t="s">
        <v>2368</v>
      </c>
      <c r="E806" s="11">
        <v>7</v>
      </c>
      <c r="F806">
        <v>8.4</v>
      </c>
      <c r="G806">
        <v>4.3</v>
      </c>
    </row>
    <row r="807" spans="1:7">
      <c r="A807" s="11">
        <v>811</v>
      </c>
      <c r="B807" t="s">
        <v>1448</v>
      </c>
      <c r="C807" s="12" t="s">
        <v>1449</v>
      </c>
      <c r="D807" s="12" t="s">
        <v>2369</v>
      </c>
      <c r="E807" s="11">
        <v>7</v>
      </c>
      <c r="F807">
        <v>7.6</v>
      </c>
      <c r="G807">
        <v>2</v>
      </c>
    </row>
    <row r="808" spans="1:7">
      <c r="A808" s="11">
        <v>812</v>
      </c>
      <c r="B808" t="s">
        <v>1633</v>
      </c>
      <c r="C808" s="12" t="s">
        <v>1634</v>
      </c>
      <c r="D808" s="12" t="s">
        <v>2370</v>
      </c>
      <c r="E808" s="11">
        <v>7</v>
      </c>
      <c r="F808">
        <v>7.5</v>
      </c>
      <c r="G808">
        <v>2.2999999999999998</v>
      </c>
    </row>
    <row r="809" spans="1:7">
      <c r="A809" s="11">
        <v>813</v>
      </c>
      <c r="B809" t="s">
        <v>1450</v>
      </c>
      <c r="C809" s="12" t="s">
        <v>1451</v>
      </c>
      <c r="D809" s="12" t="s">
        <v>2371</v>
      </c>
      <c r="E809" s="11">
        <v>7</v>
      </c>
      <c r="F809">
        <v>8.6999999999999993</v>
      </c>
      <c r="G809">
        <v>4.5999999999999996</v>
      </c>
    </row>
    <row r="810" spans="1:7">
      <c r="A810" s="11">
        <v>814</v>
      </c>
      <c r="B810" t="s">
        <v>1452</v>
      </c>
      <c r="C810" s="12" t="s">
        <v>1453</v>
      </c>
      <c r="D810" s="12" t="s">
        <v>2372</v>
      </c>
      <c r="E810" s="11">
        <v>7</v>
      </c>
      <c r="F810">
        <v>8.6</v>
      </c>
      <c r="G810">
        <v>4.9000000000000004</v>
      </c>
    </row>
    <row r="811" spans="1:7">
      <c r="A811" s="11">
        <v>815</v>
      </c>
      <c r="B811" t="s">
        <v>1454</v>
      </c>
      <c r="C811" s="12" t="s">
        <v>1455</v>
      </c>
      <c r="D811" s="12" t="s">
        <v>2370</v>
      </c>
      <c r="E811" s="11">
        <v>7</v>
      </c>
      <c r="F811">
        <v>9.1</v>
      </c>
      <c r="G811">
        <v>4.7</v>
      </c>
    </row>
    <row r="812" spans="1:7">
      <c r="A812" s="11">
        <v>816</v>
      </c>
      <c r="B812" t="s">
        <v>648</v>
      </c>
      <c r="C812" s="12" t="s">
        <v>649</v>
      </c>
      <c r="D812" s="12" t="s">
        <v>2373</v>
      </c>
      <c r="E812" s="11">
        <v>7</v>
      </c>
      <c r="F812">
        <v>6.6</v>
      </c>
      <c r="G812">
        <v>2.1</v>
      </c>
    </row>
    <row r="813" spans="1:7">
      <c r="A813" s="11">
        <v>817</v>
      </c>
      <c r="B813" t="s">
        <v>1456</v>
      </c>
      <c r="C813" s="12" t="s">
        <v>1457</v>
      </c>
      <c r="D813" s="12" t="s">
        <v>2374</v>
      </c>
      <c r="E813" s="11">
        <v>7</v>
      </c>
      <c r="F813">
        <v>12</v>
      </c>
      <c r="G813">
        <v>9</v>
      </c>
    </row>
    <row r="814" spans="1:7">
      <c r="A814" s="11">
        <v>818</v>
      </c>
      <c r="B814" t="s">
        <v>1458</v>
      </c>
      <c r="C814" s="12" t="s">
        <v>1459</v>
      </c>
      <c r="D814" s="12" t="s">
        <v>2375</v>
      </c>
      <c r="E814" s="11">
        <v>7</v>
      </c>
      <c r="F814">
        <v>10.7</v>
      </c>
      <c r="G814">
        <v>8.1</v>
      </c>
    </row>
    <row r="815" spans="1:7">
      <c r="A815" s="11">
        <v>819</v>
      </c>
      <c r="B815" t="s">
        <v>1460</v>
      </c>
      <c r="C815" s="12" t="s">
        <v>1461</v>
      </c>
      <c r="D815" s="12" t="s">
        <v>2376</v>
      </c>
      <c r="E815" s="11">
        <v>7</v>
      </c>
      <c r="F815">
        <v>11.4</v>
      </c>
      <c r="G815">
        <v>8.6999999999999993</v>
      </c>
    </row>
    <row r="816" spans="1:7">
      <c r="A816" s="11">
        <v>820</v>
      </c>
      <c r="B816" t="s">
        <v>1462</v>
      </c>
      <c r="C816" s="12" t="s">
        <v>1463</v>
      </c>
      <c r="D816" s="12" t="s">
        <v>2376</v>
      </c>
      <c r="E816" s="11">
        <v>7</v>
      </c>
      <c r="F816">
        <v>12.5</v>
      </c>
      <c r="G816">
        <v>9.5</v>
      </c>
    </row>
    <row r="817" spans="1:7">
      <c r="A817" s="11">
        <v>821</v>
      </c>
      <c r="B817" t="s">
        <v>1464</v>
      </c>
      <c r="C817" s="12" t="s">
        <v>1465</v>
      </c>
      <c r="D817" s="13" t="s">
        <v>2377</v>
      </c>
      <c r="E817" s="11">
        <v>8</v>
      </c>
      <c r="F817">
        <v>15.4</v>
      </c>
      <c r="G817">
        <v>12.7</v>
      </c>
    </row>
    <row r="818" spans="1:7">
      <c r="A818" s="11">
        <v>822</v>
      </c>
      <c r="B818" t="s">
        <v>1466</v>
      </c>
      <c r="C818" s="12" t="s">
        <v>1467</v>
      </c>
      <c r="D818" s="12" t="s">
        <v>2378</v>
      </c>
      <c r="E818" s="11">
        <v>8</v>
      </c>
      <c r="F818">
        <v>15.5</v>
      </c>
      <c r="G818">
        <v>12.9</v>
      </c>
    </row>
    <row r="819" spans="1:7">
      <c r="A819" s="11">
        <v>823</v>
      </c>
      <c r="B819" t="s">
        <v>1468</v>
      </c>
      <c r="C819" s="12" t="s">
        <v>1469</v>
      </c>
      <c r="D819" s="12" t="s">
        <v>2379</v>
      </c>
      <c r="E819" s="11">
        <v>8</v>
      </c>
      <c r="F819">
        <v>15</v>
      </c>
      <c r="G819">
        <v>12.1</v>
      </c>
    </row>
    <row r="820" spans="1:7">
      <c r="A820" s="11">
        <v>824</v>
      </c>
      <c r="B820" t="s">
        <v>1470</v>
      </c>
      <c r="C820" s="12" t="s">
        <v>1471</v>
      </c>
      <c r="D820" s="12" t="s">
        <v>2380</v>
      </c>
      <c r="E820" s="11">
        <v>8</v>
      </c>
      <c r="F820">
        <v>16.2</v>
      </c>
      <c r="G820">
        <v>14</v>
      </c>
    </row>
    <row r="821" spans="1:7">
      <c r="A821" s="11">
        <v>825</v>
      </c>
      <c r="B821" t="s">
        <v>1472</v>
      </c>
      <c r="C821" s="12" t="s">
        <v>1473</v>
      </c>
      <c r="D821" s="12" t="s">
        <v>2381</v>
      </c>
      <c r="E821" s="11">
        <v>8</v>
      </c>
      <c r="F821">
        <v>16.5</v>
      </c>
      <c r="G821">
        <v>14.2</v>
      </c>
    </row>
    <row r="822" spans="1:7">
      <c r="A822" s="11">
        <v>826</v>
      </c>
      <c r="B822" t="s">
        <v>1474</v>
      </c>
      <c r="C822" s="12" t="s">
        <v>1475</v>
      </c>
      <c r="D822" s="12" t="s">
        <v>2382</v>
      </c>
      <c r="E822" s="11">
        <v>8</v>
      </c>
      <c r="F822">
        <v>14.5</v>
      </c>
      <c r="G822">
        <v>12.9</v>
      </c>
    </row>
    <row r="823" spans="1:7">
      <c r="A823" s="11">
        <v>827</v>
      </c>
      <c r="B823" t="s">
        <v>1476</v>
      </c>
      <c r="C823" s="12" t="s">
        <v>1477</v>
      </c>
      <c r="D823" s="12" t="s">
        <v>2383</v>
      </c>
      <c r="E823" s="11">
        <v>8</v>
      </c>
      <c r="F823">
        <v>16.100000000000001</v>
      </c>
      <c r="G823">
        <v>13.1</v>
      </c>
    </row>
    <row r="824" spans="1:7">
      <c r="A824" s="11">
        <v>828</v>
      </c>
      <c r="B824" t="s">
        <v>1478</v>
      </c>
      <c r="C824" s="12" t="s">
        <v>1479</v>
      </c>
      <c r="D824" s="12" t="s">
        <v>2384</v>
      </c>
      <c r="E824" s="11">
        <v>8</v>
      </c>
      <c r="F824">
        <v>16.3</v>
      </c>
      <c r="G824">
        <v>13.6</v>
      </c>
    </row>
    <row r="825" spans="1:7">
      <c r="A825" s="11">
        <v>829</v>
      </c>
      <c r="B825" t="s">
        <v>1480</v>
      </c>
      <c r="C825" s="12" t="s">
        <v>1481</v>
      </c>
      <c r="D825" s="12" t="s">
        <v>2385</v>
      </c>
      <c r="E825" s="11">
        <v>8</v>
      </c>
      <c r="F825">
        <v>16.7</v>
      </c>
      <c r="G825">
        <v>14.3</v>
      </c>
    </row>
    <row r="826" spans="1:7">
      <c r="A826" s="11">
        <v>830</v>
      </c>
      <c r="B826" t="s">
        <v>1482</v>
      </c>
      <c r="C826" s="12" t="s">
        <v>1483</v>
      </c>
      <c r="D826" s="12" t="s">
        <v>2386</v>
      </c>
      <c r="E826" s="11">
        <v>8</v>
      </c>
      <c r="F826">
        <v>15.3</v>
      </c>
      <c r="G826">
        <v>13.6</v>
      </c>
    </row>
    <row r="827" spans="1:7">
      <c r="A827" s="11">
        <v>831</v>
      </c>
      <c r="B827" t="s">
        <v>1484</v>
      </c>
      <c r="C827" s="12" t="s">
        <v>1485</v>
      </c>
      <c r="D827" s="12" t="s">
        <v>2387</v>
      </c>
      <c r="E827" s="11">
        <v>8</v>
      </c>
      <c r="F827">
        <v>17.100000000000001</v>
      </c>
      <c r="G827">
        <v>15.1</v>
      </c>
    </row>
    <row r="828" spans="1:7">
      <c r="A828" s="11">
        <v>832</v>
      </c>
      <c r="B828" t="s">
        <v>1486</v>
      </c>
      <c r="C828" s="12" t="s">
        <v>1487</v>
      </c>
      <c r="D828" s="12" t="s">
        <v>2388</v>
      </c>
      <c r="E828" s="11">
        <v>8</v>
      </c>
      <c r="F828">
        <v>15.2</v>
      </c>
      <c r="G828">
        <v>13.1</v>
      </c>
    </row>
    <row r="829" spans="1:7">
      <c r="A829" s="11">
        <v>833</v>
      </c>
      <c r="B829" t="s">
        <v>1488</v>
      </c>
      <c r="C829" s="12" t="s">
        <v>1489</v>
      </c>
      <c r="D829" s="12" t="s">
        <v>2389</v>
      </c>
      <c r="E829" s="11">
        <v>8</v>
      </c>
      <c r="F829">
        <v>17.7</v>
      </c>
      <c r="G829">
        <v>14.7</v>
      </c>
    </row>
    <row r="830" spans="1:7">
      <c r="A830" s="11">
        <v>834</v>
      </c>
      <c r="B830" t="s">
        <v>1490</v>
      </c>
      <c r="C830" s="12" t="s">
        <v>1491</v>
      </c>
      <c r="D830" s="12" t="s">
        <v>2390</v>
      </c>
      <c r="E830" s="11">
        <v>8</v>
      </c>
      <c r="F830">
        <v>17.399999999999999</v>
      </c>
      <c r="G830">
        <v>14.7</v>
      </c>
    </row>
    <row r="831" spans="1:7">
      <c r="A831" s="11">
        <v>835</v>
      </c>
      <c r="B831" t="s">
        <v>1492</v>
      </c>
      <c r="C831" s="12" t="s">
        <v>1493</v>
      </c>
      <c r="D831" s="12" t="s">
        <v>2390</v>
      </c>
      <c r="E831" s="11">
        <v>8</v>
      </c>
      <c r="F831">
        <v>18.100000000000001</v>
      </c>
      <c r="G831">
        <v>16.399999999999999</v>
      </c>
    </row>
    <row r="832" spans="1:7">
      <c r="A832" s="11">
        <v>836</v>
      </c>
      <c r="B832" t="s">
        <v>1494</v>
      </c>
      <c r="C832" s="12" t="s">
        <v>1495</v>
      </c>
      <c r="D832" s="12" t="s">
        <v>2391</v>
      </c>
      <c r="E832" s="11">
        <v>8</v>
      </c>
      <c r="F832">
        <v>18.100000000000001</v>
      </c>
      <c r="G832">
        <v>16.5</v>
      </c>
    </row>
    <row r="833" spans="1:7">
      <c r="A833" s="11">
        <v>837</v>
      </c>
      <c r="B833" t="s">
        <v>1496</v>
      </c>
      <c r="C833" s="12" t="s">
        <v>1497</v>
      </c>
      <c r="D833" s="12" t="s">
        <v>2392</v>
      </c>
      <c r="E833" s="11">
        <v>8</v>
      </c>
      <c r="F833">
        <v>17.899999999999999</v>
      </c>
      <c r="G833">
        <v>16</v>
      </c>
    </row>
    <row r="834" spans="1:7">
      <c r="A834" s="11">
        <v>838</v>
      </c>
      <c r="B834" t="s">
        <v>1498</v>
      </c>
      <c r="C834" s="12" t="s">
        <v>1499</v>
      </c>
      <c r="D834" s="12" t="s">
        <v>2393</v>
      </c>
      <c r="E834" s="11">
        <v>8</v>
      </c>
      <c r="F834">
        <v>18.8</v>
      </c>
      <c r="G834">
        <v>17</v>
      </c>
    </row>
    <row r="835" spans="1:7">
      <c r="A835" s="11">
        <v>839</v>
      </c>
      <c r="B835" t="s">
        <v>1500</v>
      </c>
      <c r="C835" s="12" t="s">
        <v>1501</v>
      </c>
      <c r="D835" s="12" t="s">
        <v>2394</v>
      </c>
      <c r="E835" s="11">
        <v>8</v>
      </c>
      <c r="F835">
        <v>18.600000000000001</v>
      </c>
      <c r="G835">
        <v>16.5</v>
      </c>
    </row>
    <row r="836" spans="1:7">
      <c r="A836" s="11">
        <v>840</v>
      </c>
      <c r="B836" t="s">
        <v>1502</v>
      </c>
      <c r="C836" s="12" t="s">
        <v>1503</v>
      </c>
      <c r="D836" s="12" t="s">
        <v>2392</v>
      </c>
      <c r="E836" s="11">
        <v>8</v>
      </c>
      <c r="F836">
        <v>19</v>
      </c>
      <c r="G836">
        <v>16.899999999999999</v>
      </c>
    </row>
    <row r="837" spans="1:7" s="19" customFormat="1">
      <c r="A837" s="11">
        <v>841</v>
      </c>
      <c r="B837" t="s">
        <v>1527</v>
      </c>
      <c r="C837" s="12" t="s">
        <v>1504</v>
      </c>
      <c r="D837" s="12" t="s">
        <v>2394</v>
      </c>
      <c r="E837" s="11">
        <v>8</v>
      </c>
      <c r="F837"/>
      <c r="G837"/>
    </row>
    <row r="838" spans="1:7">
      <c r="A838" s="11">
        <v>842</v>
      </c>
      <c r="B838" t="s">
        <v>1505</v>
      </c>
      <c r="C838" s="12" t="s">
        <v>1506</v>
      </c>
      <c r="D838" s="12" t="s">
        <v>2394</v>
      </c>
      <c r="E838" s="11">
        <v>8</v>
      </c>
      <c r="F838">
        <v>19.100000000000001</v>
      </c>
      <c r="G838">
        <v>17.2</v>
      </c>
    </row>
    <row r="839" spans="1:7">
      <c r="B839" s="18"/>
    </row>
  </sheetData>
  <autoFilter ref="A2:N838" xr:uid="{A128E32B-63B1-44CC-B781-54379D2E242B}"/>
  <phoneticPr fontId="1"/>
  <pageMargins left="0.55118110236220474" right="0.35433070866141736" top="0.74803149606299213" bottom="0.35433070866141736" header="0.31496062992125984" footer="0.31496062992125984"/>
  <pageSetup paperSize="9" scale="54" fitToHeight="20" orientation="portrait" r:id="rId1"/>
  <headerFooter>
    <oddHeader>&amp;R&amp;Z&amp;F　　&amp;A</oddHeader>
  </headerFooter>
  <rowBreaks count="4" manualBreakCount="4">
    <brk id="184" max="16383" man="1"/>
    <brk id="241" max="16383" man="1"/>
    <brk id="278" max="16383" man="1"/>
    <brk id="3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9889B-1549-4408-90C1-134CF89CAD05}">
  <dimension ref="A1:M838"/>
  <sheetViews>
    <sheetView workbookViewId="0">
      <pane xSplit="1" ySplit="2" topLeftCell="B3" activePane="bottomRight" state="frozen"/>
      <selection pane="topRight" activeCell="B1" sqref="B1"/>
      <selection pane="bottomLeft" activeCell="A3" sqref="A3"/>
      <selection pane="bottomRight" activeCell="K16" sqref="K16"/>
    </sheetView>
  </sheetViews>
  <sheetFormatPr defaultRowHeight="12.75"/>
  <cols>
    <col min="1" max="1" width="7.875" style="27" customWidth="1"/>
    <col min="2" max="2" width="8" style="27" bestFit="1" customWidth="1"/>
    <col min="3" max="3" width="9.625" style="27" bestFit="1" customWidth="1"/>
    <col min="4" max="4" width="9" style="27" hidden="1" customWidth="1"/>
    <col min="5" max="5" width="13.125" style="27" bestFit="1" customWidth="1"/>
    <col min="6" max="6" width="16.75" style="27" bestFit="1" customWidth="1"/>
    <col min="7" max="16384" width="9" style="27"/>
  </cols>
  <sheetData>
    <row r="1" spans="1:13" ht="21.75" customHeight="1">
      <c r="A1" s="66" t="s">
        <v>2433</v>
      </c>
      <c r="B1" s="68" t="s">
        <v>2432</v>
      </c>
      <c r="C1" s="70" t="s">
        <v>3269</v>
      </c>
      <c r="E1" s="35" t="s">
        <v>2431</v>
      </c>
      <c r="F1" s="36" t="s">
        <v>2430</v>
      </c>
      <c r="H1" s="65" t="s">
        <v>3337</v>
      </c>
      <c r="I1" s="65"/>
      <c r="K1" s="52" t="s">
        <v>3257</v>
      </c>
    </row>
    <row r="2" spans="1:13" ht="43.5" customHeight="1">
      <c r="A2" s="67"/>
      <c r="B2" s="69"/>
      <c r="C2" s="71"/>
      <c r="E2" s="29" t="s">
        <v>2429</v>
      </c>
      <c r="F2" s="37" t="s">
        <v>2428</v>
      </c>
      <c r="H2" s="29" t="s">
        <v>2429</v>
      </c>
      <c r="I2" s="37" t="s">
        <v>2428</v>
      </c>
      <c r="M2" s="54" t="s">
        <v>3274</v>
      </c>
    </row>
    <row r="3" spans="1:13" ht="21.75" customHeight="1">
      <c r="A3" s="38">
        <v>1</v>
      </c>
      <c r="B3" s="30" t="s">
        <v>3100</v>
      </c>
      <c r="C3" s="30" t="s">
        <v>3255</v>
      </c>
      <c r="D3" s="27" t="str">
        <f>B3&amp;"　"&amp;C3</f>
        <v>北海道　陸別</v>
      </c>
      <c r="E3" s="31">
        <v>-10.8</v>
      </c>
      <c r="F3" s="39">
        <v>-18.899999999999999</v>
      </c>
      <c r="H3" s="27">
        <f>INDEX(地点選定リスト!$Q$7:$Q$842,MATCH(D3,地点選定リスト!$M$7:$M$842,0))</f>
        <v>-10.8</v>
      </c>
      <c r="I3" s="27">
        <f>INDEX(地点選定リスト!$R$7:$R$842,MATCH(D3,地点選定リスト!$M$7:$M$842,0))</f>
        <v>-18.899999999999999</v>
      </c>
    </row>
    <row r="4" spans="1:13" ht="21.75" customHeight="1">
      <c r="A4" s="38">
        <v>2</v>
      </c>
      <c r="B4" s="30" t="s">
        <v>3100</v>
      </c>
      <c r="C4" s="30" t="s">
        <v>3254</v>
      </c>
      <c r="D4" s="27" t="str">
        <f t="shared" ref="D4:D67" si="0">B4&amp;"　"&amp;C4</f>
        <v>北海道　留辺蘂</v>
      </c>
      <c r="E4" s="31">
        <v>-10.3</v>
      </c>
      <c r="F4" s="39">
        <v>-15.5</v>
      </c>
      <c r="H4" s="27">
        <f>INDEX(地点選定リスト!$Q$7:$Q$842,MATCH(D4,地点選定リスト!$M$7:$M$842,0))</f>
        <v>-10.3</v>
      </c>
      <c r="I4" s="27">
        <f>INDEX(地点選定リスト!$R$7:$R$842,MATCH(D4,地点選定リスト!$M$7:$M$842,0))</f>
        <v>-15.5</v>
      </c>
    </row>
    <row r="5" spans="1:13" ht="21.75" customHeight="1">
      <c r="A5" s="38">
        <v>3</v>
      </c>
      <c r="B5" s="30" t="s">
        <v>3100</v>
      </c>
      <c r="C5" s="30" t="s">
        <v>3253</v>
      </c>
      <c r="D5" s="27" t="str">
        <f t="shared" si="0"/>
        <v>北海道　糠平</v>
      </c>
      <c r="E5" s="31">
        <v>-10.3</v>
      </c>
      <c r="F5" s="39">
        <v>-16.600000000000001</v>
      </c>
      <c r="H5" s="27">
        <f>INDEX(地点選定リスト!$Q$7:$Q$842,MATCH(D5,地点選定リスト!$M$7:$M$842,0))</f>
        <v>-10.3</v>
      </c>
      <c r="I5" s="27">
        <f>INDEX(地点選定リスト!$R$7:$R$842,MATCH(D5,地点選定リスト!$M$7:$M$842,0))</f>
        <v>-16.600000000000001</v>
      </c>
    </row>
    <row r="6" spans="1:13" ht="21.75" customHeight="1">
      <c r="A6" s="38">
        <v>4</v>
      </c>
      <c r="B6" s="30" t="s">
        <v>3100</v>
      </c>
      <c r="C6" s="30" t="s">
        <v>3252</v>
      </c>
      <c r="D6" s="27" t="str">
        <f t="shared" si="0"/>
        <v>北海道　阿寒湖畔</v>
      </c>
      <c r="E6" s="31">
        <v>-10.199999999999999</v>
      </c>
      <c r="F6" s="39">
        <v>-16.3</v>
      </c>
      <c r="H6" s="27">
        <f>INDEX(地点選定リスト!$Q$7:$Q$842,MATCH(D6,地点選定リスト!$M$7:$M$842,0))</f>
        <v>-10.199999999999999</v>
      </c>
      <c r="I6" s="27">
        <f>INDEX(地点選定リスト!$R$7:$R$842,MATCH(D6,地点選定リスト!$M$7:$M$842,0))</f>
        <v>-16.3</v>
      </c>
    </row>
    <row r="7" spans="1:13" ht="21.75" customHeight="1">
      <c r="A7" s="38">
        <v>5</v>
      </c>
      <c r="B7" s="30" t="s">
        <v>3100</v>
      </c>
      <c r="C7" s="30" t="s">
        <v>3251</v>
      </c>
      <c r="D7" s="27" t="str">
        <f t="shared" si="0"/>
        <v>北海道　占冠</v>
      </c>
      <c r="E7" s="31">
        <v>-10</v>
      </c>
      <c r="F7" s="39">
        <v>-18.899999999999999</v>
      </c>
      <c r="H7" s="27">
        <f>INDEX(地点選定リスト!$Q$7:$Q$842,MATCH(D7,地点選定リスト!$M$7:$M$842,0))</f>
        <v>-10</v>
      </c>
      <c r="I7" s="27">
        <f>INDEX(地点選定リスト!$R$7:$R$842,MATCH(D7,地点選定リスト!$M$7:$M$842,0))</f>
        <v>-18.899999999999999</v>
      </c>
    </row>
    <row r="8" spans="1:13" ht="21.75" customHeight="1">
      <c r="A8" s="38">
        <v>6</v>
      </c>
      <c r="B8" s="30" t="s">
        <v>3100</v>
      </c>
      <c r="C8" s="30" t="s">
        <v>3250</v>
      </c>
      <c r="D8" s="27" t="str">
        <f t="shared" si="0"/>
        <v>北海道　糠内</v>
      </c>
      <c r="E8" s="31">
        <v>-10</v>
      </c>
      <c r="F8" s="39">
        <v>-18</v>
      </c>
      <c r="H8" s="27">
        <f>INDEX(地点選定リスト!$Q$7:$Q$842,MATCH(D8,地点選定リスト!$M$7:$M$842,0))</f>
        <v>-10</v>
      </c>
      <c r="I8" s="27">
        <f>INDEX(地点選定リスト!$R$7:$R$842,MATCH(D8,地点選定リスト!$M$7:$M$842,0))</f>
        <v>-18</v>
      </c>
    </row>
    <row r="9" spans="1:13" ht="21.75" customHeight="1">
      <c r="A9" s="38">
        <v>7</v>
      </c>
      <c r="B9" s="30" t="s">
        <v>3100</v>
      </c>
      <c r="C9" s="30" t="s">
        <v>3249</v>
      </c>
      <c r="D9" s="27" t="str">
        <f t="shared" si="0"/>
        <v>北海道　美幌</v>
      </c>
      <c r="E9" s="31">
        <v>-9.6999999999999993</v>
      </c>
      <c r="F9" s="39">
        <v>-16.600000000000001</v>
      </c>
      <c r="H9" s="27">
        <f>INDEX(地点選定リスト!$Q$7:$Q$842,MATCH(D9,地点選定リスト!$M$7:$M$842,0))</f>
        <v>-9.6999999999999993</v>
      </c>
      <c r="I9" s="27">
        <f>INDEX(地点選定リスト!$R$7:$R$842,MATCH(D9,地点選定リスト!$M$7:$M$842,0))</f>
        <v>-16.600000000000001</v>
      </c>
    </row>
    <row r="10" spans="1:13" ht="21.75" customHeight="1">
      <c r="A10" s="38">
        <v>8</v>
      </c>
      <c r="B10" s="30" t="s">
        <v>3100</v>
      </c>
      <c r="C10" s="30" t="s">
        <v>3248</v>
      </c>
      <c r="D10" s="27" t="str">
        <f t="shared" si="0"/>
        <v>北海道　江丹別</v>
      </c>
      <c r="E10" s="31">
        <v>-9.5</v>
      </c>
      <c r="F10" s="39">
        <v>-16.7</v>
      </c>
      <c r="H10" s="27">
        <f>INDEX(地点選定リスト!$Q$7:$Q$842,MATCH(D10,地点選定リスト!$M$7:$M$842,0))</f>
        <v>-9.6</v>
      </c>
      <c r="I10" s="27">
        <f>INDEX(地点選定リスト!$R$7:$R$842,MATCH(D10,地点選定リスト!$M$7:$M$842,0))</f>
        <v>-16.7</v>
      </c>
    </row>
    <row r="11" spans="1:13" ht="21.75" customHeight="1">
      <c r="A11" s="38">
        <v>9</v>
      </c>
      <c r="B11" s="30" t="s">
        <v>3100</v>
      </c>
      <c r="C11" s="30" t="s">
        <v>3247</v>
      </c>
      <c r="D11" s="27" t="str">
        <f t="shared" si="0"/>
        <v>北海道　佐呂間</v>
      </c>
      <c r="E11" s="31">
        <v>-9.4</v>
      </c>
      <c r="F11" s="39">
        <v>-16.399999999999999</v>
      </c>
      <c r="H11" s="27">
        <f>INDEX(地点選定リスト!$Q$7:$Q$842,MATCH(D11,地点選定リスト!$M$7:$M$842,0))</f>
        <v>-9.4</v>
      </c>
      <c r="I11" s="27">
        <f>INDEX(地点選定リスト!$R$7:$R$842,MATCH(D11,地点選定リスト!$M$7:$M$842,0))</f>
        <v>-16.399999999999999</v>
      </c>
    </row>
    <row r="12" spans="1:13" ht="21.75" customHeight="1">
      <c r="A12" s="38">
        <v>10</v>
      </c>
      <c r="B12" s="30" t="s">
        <v>3100</v>
      </c>
      <c r="C12" s="30" t="s">
        <v>3246</v>
      </c>
      <c r="D12" s="27" t="str">
        <f t="shared" si="0"/>
        <v>北海道　生田原</v>
      </c>
      <c r="E12" s="31">
        <v>-9.4</v>
      </c>
      <c r="F12" s="39">
        <v>-16.3</v>
      </c>
      <c r="H12" s="27">
        <f>INDEX(地点選定リスト!$Q$7:$Q$842,MATCH(D12,地点選定リスト!$M$7:$M$842,0))</f>
        <v>-9.4</v>
      </c>
      <c r="I12" s="27">
        <f>INDEX(地点選定リスト!$R$7:$R$842,MATCH(D12,地点選定リスト!$M$7:$M$842,0))</f>
        <v>-16.3</v>
      </c>
    </row>
    <row r="13" spans="1:13" ht="21.75" customHeight="1">
      <c r="A13" s="38">
        <v>11</v>
      </c>
      <c r="B13" s="30" t="s">
        <v>3100</v>
      </c>
      <c r="C13" s="30" t="s">
        <v>3245</v>
      </c>
      <c r="D13" s="27" t="str">
        <f t="shared" si="0"/>
        <v>北海道　川湯</v>
      </c>
      <c r="E13" s="31">
        <v>-9.4</v>
      </c>
      <c r="F13" s="39">
        <v>-16.100000000000001</v>
      </c>
      <c r="H13" s="27">
        <f>INDEX(地点選定リスト!$Q$7:$Q$842,MATCH(D13,地点選定リスト!$M$7:$M$842,0))</f>
        <v>-9.4</v>
      </c>
      <c r="I13" s="27">
        <f>INDEX(地点選定リスト!$R$7:$R$842,MATCH(D13,地点選定リスト!$M$7:$M$842,0))</f>
        <v>-16.100000000000001</v>
      </c>
    </row>
    <row r="14" spans="1:13" ht="21.75" customHeight="1">
      <c r="A14" s="38">
        <v>12</v>
      </c>
      <c r="B14" s="30" t="s">
        <v>3100</v>
      </c>
      <c r="C14" s="30" t="s">
        <v>3244</v>
      </c>
      <c r="D14" s="27" t="str">
        <f t="shared" si="0"/>
        <v>北海道　境野</v>
      </c>
      <c r="E14" s="31">
        <v>-9.3000000000000007</v>
      </c>
      <c r="F14" s="39">
        <v>-14.5</v>
      </c>
      <c r="H14" s="27">
        <f>INDEX(地点選定リスト!$Q$7:$Q$842,MATCH(D14,地点選定リスト!$M$7:$M$842,0))</f>
        <v>-9.3000000000000007</v>
      </c>
      <c r="I14" s="27">
        <f>INDEX(地点選定リスト!$R$7:$R$842,MATCH(D14,地点選定リスト!$M$7:$M$842,0))</f>
        <v>-14.5</v>
      </c>
    </row>
    <row r="15" spans="1:13" ht="21.75" customHeight="1">
      <c r="A15" s="38">
        <v>13</v>
      </c>
      <c r="B15" s="30" t="s">
        <v>3100</v>
      </c>
      <c r="C15" s="30" t="s">
        <v>2594</v>
      </c>
      <c r="D15" s="27" t="str">
        <f t="shared" si="0"/>
        <v>北海道　池田</v>
      </c>
      <c r="E15" s="31">
        <v>-8.9</v>
      </c>
      <c r="F15" s="39">
        <v>-16.2</v>
      </c>
      <c r="H15" s="27">
        <f>INDEX(地点選定リスト!$Q$7:$Q$842,MATCH(D15,地点選定リスト!$M$7:$M$842,0))</f>
        <v>-9</v>
      </c>
      <c r="I15" s="27">
        <f>INDEX(地点選定リスト!$R$7:$R$842,MATCH(D15,地点選定リスト!$M$7:$M$842,0))</f>
        <v>-16.2</v>
      </c>
    </row>
    <row r="16" spans="1:13" ht="21.75" customHeight="1">
      <c r="A16" s="38">
        <v>14</v>
      </c>
      <c r="B16" s="30" t="s">
        <v>3100</v>
      </c>
      <c r="C16" s="30" t="s">
        <v>3243</v>
      </c>
      <c r="D16" s="27" t="str">
        <f t="shared" si="0"/>
        <v>北海道　朱鞠内</v>
      </c>
      <c r="E16" s="31">
        <v>-8.8000000000000007</v>
      </c>
      <c r="F16" s="39">
        <v>-14.9</v>
      </c>
      <c r="H16" s="27">
        <f>INDEX(地点選定リスト!$Q$7:$Q$842,MATCH(D16,地点選定リスト!$M$7:$M$842,0))</f>
        <v>-8.8000000000000007</v>
      </c>
      <c r="I16" s="27">
        <f>INDEX(地点選定リスト!$R$7:$R$842,MATCH(D16,地点選定リスト!$M$7:$M$842,0))</f>
        <v>-14.9</v>
      </c>
    </row>
    <row r="17" spans="1:9" ht="21.75" customHeight="1">
      <c r="A17" s="38">
        <v>15</v>
      </c>
      <c r="B17" s="30" t="s">
        <v>3100</v>
      </c>
      <c r="C17" s="30" t="s">
        <v>3242</v>
      </c>
      <c r="D17" s="27" t="str">
        <f t="shared" si="0"/>
        <v>北海道　幌加内</v>
      </c>
      <c r="E17" s="31">
        <v>-8.8000000000000007</v>
      </c>
      <c r="F17" s="39">
        <v>-14.5</v>
      </c>
      <c r="H17" s="27">
        <f>INDEX(地点選定リスト!$Q$7:$Q$842,MATCH(D17,地点選定リスト!$M$7:$M$842,0))</f>
        <v>-8.8000000000000007</v>
      </c>
      <c r="I17" s="27">
        <f>INDEX(地点選定リスト!$R$7:$R$842,MATCH(D17,地点選定リスト!$M$7:$M$842,0))</f>
        <v>-14.5</v>
      </c>
    </row>
    <row r="18" spans="1:9" ht="21.75" customHeight="1">
      <c r="A18" s="38">
        <v>16</v>
      </c>
      <c r="B18" s="30" t="s">
        <v>3100</v>
      </c>
      <c r="C18" s="30" t="s">
        <v>3241</v>
      </c>
      <c r="D18" s="27" t="str">
        <f t="shared" si="0"/>
        <v>北海道　中頓別</v>
      </c>
      <c r="E18" s="31">
        <v>-8.6999999999999993</v>
      </c>
      <c r="F18" s="39">
        <v>-15.8</v>
      </c>
      <c r="H18" s="27">
        <f>INDEX(地点選定リスト!$Q$7:$Q$842,MATCH(D18,地点選定リスト!$M$7:$M$842,0))</f>
        <v>-8.6999999999999993</v>
      </c>
      <c r="I18" s="27">
        <f>INDEX(地点選定リスト!$R$7:$R$842,MATCH(D18,地点選定リスト!$M$7:$M$842,0))</f>
        <v>-15.8</v>
      </c>
    </row>
    <row r="19" spans="1:9" ht="21.75" customHeight="1">
      <c r="A19" s="38">
        <v>17</v>
      </c>
      <c r="B19" s="30" t="s">
        <v>3100</v>
      </c>
      <c r="C19" s="30" t="s">
        <v>3240</v>
      </c>
      <c r="D19" s="27" t="str">
        <f t="shared" si="0"/>
        <v>北海道　音威子府</v>
      </c>
      <c r="E19" s="31">
        <v>-8.6999999999999993</v>
      </c>
      <c r="F19" s="39">
        <v>-14.7</v>
      </c>
      <c r="H19" s="27">
        <f>INDEX(地点選定リスト!$Q$7:$Q$842,MATCH(D19,地点選定リスト!$M$7:$M$842,0))</f>
        <v>-8.6999999999999993</v>
      </c>
      <c r="I19" s="27">
        <f>INDEX(地点選定リスト!$R$7:$R$842,MATCH(D19,地点選定リスト!$M$7:$M$842,0))</f>
        <v>-14.7</v>
      </c>
    </row>
    <row r="20" spans="1:9" ht="21.75" customHeight="1">
      <c r="A20" s="38">
        <v>18</v>
      </c>
      <c r="B20" s="30" t="s">
        <v>3100</v>
      </c>
      <c r="C20" s="30" t="s">
        <v>3239</v>
      </c>
      <c r="D20" s="27" t="str">
        <f t="shared" si="0"/>
        <v>北海道　美瑛</v>
      </c>
      <c r="E20" s="31">
        <v>-8.6999999999999993</v>
      </c>
      <c r="F20" s="39">
        <v>-14.4</v>
      </c>
      <c r="H20" s="27">
        <f>INDEX(地点選定リスト!$Q$7:$Q$842,MATCH(D20,地点選定リスト!$M$7:$M$842,0))</f>
        <v>-8.6999999999999993</v>
      </c>
      <c r="I20" s="27">
        <f>INDEX(地点選定リスト!$R$7:$R$842,MATCH(D20,地点選定リスト!$M$7:$M$842,0))</f>
        <v>-14.4</v>
      </c>
    </row>
    <row r="21" spans="1:9" ht="21.75" customHeight="1">
      <c r="A21" s="38">
        <v>19</v>
      </c>
      <c r="B21" s="30" t="s">
        <v>3100</v>
      </c>
      <c r="C21" s="30" t="s">
        <v>3238</v>
      </c>
      <c r="D21" s="27" t="str">
        <f t="shared" si="0"/>
        <v>北海道　津別</v>
      </c>
      <c r="E21" s="31">
        <v>-8.6999999999999993</v>
      </c>
      <c r="F21" s="39">
        <v>-15</v>
      </c>
      <c r="H21" s="27">
        <f>INDEX(地点選定リスト!$Q$7:$Q$842,MATCH(D21,地点選定リスト!$M$7:$M$842,0))</f>
        <v>-8.6999999999999993</v>
      </c>
      <c r="I21" s="27">
        <f>INDEX(地点選定リスト!$R$7:$R$842,MATCH(D21,地点選定リスト!$M$7:$M$842,0))</f>
        <v>-15</v>
      </c>
    </row>
    <row r="22" spans="1:9" ht="21.75" customHeight="1">
      <c r="A22" s="38">
        <v>20</v>
      </c>
      <c r="B22" s="30" t="s">
        <v>3100</v>
      </c>
      <c r="C22" s="30" t="s">
        <v>3237</v>
      </c>
      <c r="D22" s="27" t="str">
        <f t="shared" si="0"/>
        <v>北海道　上札内</v>
      </c>
      <c r="E22" s="31">
        <v>-8.6999999999999993</v>
      </c>
      <c r="F22" s="39">
        <v>-15</v>
      </c>
      <c r="H22" s="27">
        <f>INDEX(地点選定リスト!$Q$7:$Q$842,MATCH(D22,地点選定リスト!$M$7:$M$842,0))</f>
        <v>-8.6999999999999993</v>
      </c>
      <c r="I22" s="27">
        <f>INDEX(地点選定リスト!$R$7:$R$842,MATCH(D22,地点選定リスト!$M$7:$M$842,0))</f>
        <v>-15</v>
      </c>
    </row>
    <row r="23" spans="1:9" ht="21.75" customHeight="1">
      <c r="A23" s="38">
        <v>21</v>
      </c>
      <c r="B23" s="30" t="s">
        <v>3100</v>
      </c>
      <c r="C23" s="30" t="s">
        <v>3236</v>
      </c>
      <c r="D23" s="27" t="str">
        <f t="shared" si="0"/>
        <v>北海道　名寄</v>
      </c>
      <c r="E23" s="31">
        <v>-8.6</v>
      </c>
      <c r="F23" s="39">
        <v>-14.2</v>
      </c>
      <c r="H23" s="27">
        <f>INDEX(地点選定リスト!$Q$7:$Q$842,MATCH(D23,地点選定リスト!$M$7:$M$842,0))</f>
        <v>-8.6</v>
      </c>
      <c r="I23" s="27">
        <f>INDEX(地点選定リスト!$R$7:$R$842,MATCH(D23,地点選定リスト!$M$7:$M$842,0))</f>
        <v>-14.2</v>
      </c>
    </row>
    <row r="24" spans="1:9" ht="21.75" customHeight="1">
      <c r="A24" s="38">
        <v>22</v>
      </c>
      <c r="B24" s="30" t="s">
        <v>3100</v>
      </c>
      <c r="C24" s="30" t="s">
        <v>3235</v>
      </c>
      <c r="D24" s="27" t="str">
        <f t="shared" si="0"/>
        <v>北海道　上川</v>
      </c>
      <c r="E24" s="31">
        <v>-8.6</v>
      </c>
      <c r="F24" s="39">
        <v>-14</v>
      </c>
      <c r="H24" s="27">
        <f>INDEX(地点選定リスト!$Q$7:$Q$842,MATCH(D24,地点選定リスト!$M$7:$M$842,0))</f>
        <v>-8.6</v>
      </c>
      <c r="I24" s="27">
        <f>INDEX(地点選定リスト!$R$7:$R$842,MATCH(D24,地点選定リスト!$M$7:$M$842,0))</f>
        <v>-14</v>
      </c>
    </row>
    <row r="25" spans="1:9" ht="21.75" customHeight="1">
      <c r="A25" s="38">
        <v>23</v>
      </c>
      <c r="B25" s="30" t="s">
        <v>3100</v>
      </c>
      <c r="C25" s="30" t="s">
        <v>3234</v>
      </c>
      <c r="D25" s="27" t="str">
        <f t="shared" si="0"/>
        <v>北海道　更別</v>
      </c>
      <c r="E25" s="31">
        <v>-8.6</v>
      </c>
      <c r="F25" s="39">
        <v>-14.8</v>
      </c>
      <c r="H25" s="27">
        <f>INDEX(地点選定リスト!$Q$7:$Q$842,MATCH(D25,地点選定リスト!$M$7:$M$842,0))</f>
        <v>-8.6</v>
      </c>
      <c r="I25" s="27">
        <f>INDEX(地点選定リスト!$R$7:$R$842,MATCH(D25,地点選定リスト!$M$7:$M$842,0))</f>
        <v>-14.8</v>
      </c>
    </row>
    <row r="26" spans="1:9" ht="21.75" customHeight="1">
      <c r="A26" s="38">
        <v>24</v>
      </c>
      <c r="B26" s="30" t="s">
        <v>3100</v>
      </c>
      <c r="C26" s="30" t="s">
        <v>3233</v>
      </c>
      <c r="D26" s="27" t="str">
        <f t="shared" si="0"/>
        <v>北海道　下川</v>
      </c>
      <c r="E26" s="31">
        <v>-8.4</v>
      </c>
      <c r="F26" s="39">
        <v>-15</v>
      </c>
      <c r="H26" s="27">
        <f>INDEX(地点選定リスト!$Q$7:$Q$842,MATCH(D26,地点選定リスト!$M$7:$M$842,0))</f>
        <v>-8.4</v>
      </c>
      <c r="I26" s="27">
        <f>INDEX(地点選定リスト!$R$7:$R$842,MATCH(D26,地点選定リスト!$M$7:$M$842,0))</f>
        <v>-15</v>
      </c>
    </row>
    <row r="27" spans="1:9" ht="21.75" customHeight="1">
      <c r="A27" s="38">
        <v>25</v>
      </c>
      <c r="B27" s="30" t="s">
        <v>3100</v>
      </c>
      <c r="C27" s="30" t="s">
        <v>3232</v>
      </c>
      <c r="D27" s="27" t="str">
        <f t="shared" si="0"/>
        <v>北海道　西興部</v>
      </c>
      <c r="E27" s="31">
        <v>-8.4</v>
      </c>
      <c r="F27" s="39">
        <v>-16.100000000000001</v>
      </c>
      <c r="H27" s="27">
        <f>INDEX(地点選定リスト!$Q$7:$Q$842,MATCH(D27,地点選定リスト!$M$7:$M$842,0))</f>
        <v>-8.4</v>
      </c>
      <c r="I27" s="27">
        <f>INDEX(地点選定リスト!$R$7:$R$842,MATCH(D27,地点選定リスト!$M$7:$M$842,0))</f>
        <v>-16.100000000000001</v>
      </c>
    </row>
    <row r="28" spans="1:9" ht="21.75" customHeight="1">
      <c r="A28" s="38">
        <v>26</v>
      </c>
      <c r="B28" s="30" t="s">
        <v>3100</v>
      </c>
      <c r="C28" s="30" t="s">
        <v>3231</v>
      </c>
      <c r="D28" s="27" t="str">
        <f t="shared" si="0"/>
        <v>北海道　歌登</v>
      </c>
      <c r="E28" s="31">
        <v>-8.3000000000000007</v>
      </c>
      <c r="F28" s="39">
        <v>-15.2</v>
      </c>
      <c r="H28" s="27">
        <f>INDEX(地点選定リスト!$Q$7:$Q$842,MATCH(D28,地点選定リスト!$M$7:$M$842,0))</f>
        <v>-8.3000000000000007</v>
      </c>
      <c r="I28" s="27">
        <f>INDEX(地点選定リスト!$R$7:$R$842,MATCH(D28,地点選定リスト!$M$7:$M$842,0))</f>
        <v>-15.2</v>
      </c>
    </row>
    <row r="29" spans="1:9" ht="21.75" customHeight="1">
      <c r="A29" s="38">
        <v>27</v>
      </c>
      <c r="B29" s="30" t="s">
        <v>3100</v>
      </c>
      <c r="C29" s="30" t="s">
        <v>3230</v>
      </c>
      <c r="D29" s="27" t="str">
        <f t="shared" si="0"/>
        <v>北海道　麓郷</v>
      </c>
      <c r="E29" s="31">
        <v>-8.3000000000000007</v>
      </c>
      <c r="F29" s="39">
        <v>-14</v>
      </c>
      <c r="H29" s="27">
        <f>INDEX(地点選定リスト!$Q$7:$Q$842,MATCH(D29,地点選定リスト!$M$7:$M$842,0))</f>
        <v>-8.3000000000000007</v>
      </c>
      <c r="I29" s="27">
        <f>INDEX(地点選定リスト!$R$7:$R$842,MATCH(D29,地点選定リスト!$M$7:$M$842,0))</f>
        <v>-14</v>
      </c>
    </row>
    <row r="30" spans="1:9" ht="21.75" customHeight="1">
      <c r="A30" s="38">
        <v>28</v>
      </c>
      <c r="B30" s="30" t="s">
        <v>3100</v>
      </c>
      <c r="C30" s="30" t="s">
        <v>3229</v>
      </c>
      <c r="D30" s="27" t="str">
        <f t="shared" si="0"/>
        <v>北海道　大樹</v>
      </c>
      <c r="E30" s="31">
        <v>-8.3000000000000007</v>
      </c>
      <c r="F30" s="39">
        <v>-15.6</v>
      </c>
      <c r="H30" s="27">
        <f>INDEX(地点選定リスト!$Q$7:$Q$842,MATCH(D30,地点選定リスト!$M$7:$M$842,0))</f>
        <v>-8.3000000000000007</v>
      </c>
      <c r="I30" s="27">
        <f>INDEX(地点選定リスト!$R$7:$R$842,MATCH(D30,地点選定リスト!$M$7:$M$842,0))</f>
        <v>-15.6</v>
      </c>
    </row>
    <row r="31" spans="1:9" ht="21.75" customHeight="1">
      <c r="A31" s="38">
        <v>29</v>
      </c>
      <c r="B31" s="30" t="s">
        <v>3100</v>
      </c>
      <c r="C31" s="30" t="s">
        <v>3228</v>
      </c>
      <c r="D31" s="27" t="str">
        <f t="shared" si="0"/>
        <v>北海道　幾寅</v>
      </c>
      <c r="E31" s="31">
        <v>-8.1999999999999993</v>
      </c>
      <c r="F31" s="39">
        <v>-14.3</v>
      </c>
      <c r="H31" s="27">
        <f>INDEX(地点選定リスト!$Q$7:$Q$842,MATCH(D31,地点選定リスト!$M$7:$M$842,0))</f>
        <v>-8.1999999999999993</v>
      </c>
      <c r="I31" s="27">
        <f>INDEX(地点選定リスト!$R$7:$R$842,MATCH(D31,地点選定リスト!$M$7:$M$842,0))</f>
        <v>-14.3</v>
      </c>
    </row>
    <row r="32" spans="1:9" ht="21.75" customHeight="1">
      <c r="A32" s="38">
        <v>30</v>
      </c>
      <c r="B32" s="30" t="s">
        <v>3100</v>
      </c>
      <c r="C32" s="30" t="s">
        <v>3227</v>
      </c>
      <c r="D32" s="27" t="str">
        <f t="shared" si="0"/>
        <v>北海道　滝上</v>
      </c>
      <c r="E32" s="31">
        <v>-8.1</v>
      </c>
      <c r="F32" s="39">
        <v>-14.3</v>
      </c>
      <c r="H32" s="27">
        <f>INDEX(地点選定リスト!$Q$7:$Q$842,MATCH(D32,地点選定リスト!$M$7:$M$842,0))</f>
        <v>-8.1</v>
      </c>
      <c r="I32" s="27">
        <f>INDEX(地点選定リスト!$R$7:$R$842,MATCH(D32,地点選定リスト!$M$7:$M$842,0))</f>
        <v>-14.3</v>
      </c>
    </row>
    <row r="33" spans="1:9" ht="21.75" customHeight="1">
      <c r="A33" s="38">
        <v>31</v>
      </c>
      <c r="B33" s="30" t="s">
        <v>3100</v>
      </c>
      <c r="C33" s="30" t="s">
        <v>2723</v>
      </c>
      <c r="D33" s="27" t="str">
        <f t="shared" si="0"/>
        <v>北海道　大津</v>
      </c>
      <c r="E33" s="31">
        <v>-7.9</v>
      </c>
      <c r="F33" s="39">
        <v>-14.3</v>
      </c>
      <c r="H33" s="27">
        <f>INDEX(地点選定リスト!$Q$7:$Q$842,MATCH(D33,地点選定リスト!$M$7:$M$842,0))</f>
        <v>-7.9</v>
      </c>
      <c r="I33" s="27">
        <f>INDEX(地点選定リスト!$R$7:$R$842,MATCH(D33,地点選定リスト!$M$7:$M$842,0))</f>
        <v>-14.3</v>
      </c>
    </row>
    <row r="34" spans="1:9" ht="21.75" customHeight="1">
      <c r="A34" s="38">
        <v>32</v>
      </c>
      <c r="B34" s="30" t="s">
        <v>3100</v>
      </c>
      <c r="C34" s="30" t="s">
        <v>3226</v>
      </c>
      <c r="D34" s="27" t="str">
        <f t="shared" si="0"/>
        <v>北海道　遠軽</v>
      </c>
      <c r="E34" s="31">
        <v>-7.8</v>
      </c>
      <c r="F34" s="39">
        <v>-14.6</v>
      </c>
      <c r="H34" s="27">
        <f>INDEX(地点選定リスト!$Q$7:$Q$842,MATCH(D34,地点選定リスト!$M$7:$M$842,0))</f>
        <v>-7.8</v>
      </c>
      <c r="I34" s="27">
        <f>INDEX(地点選定リスト!$R$7:$R$842,MATCH(D34,地点選定リスト!$M$7:$M$842,0))</f>
        <v>-14.6</v>
      </c>
    </row>
    <row r="35" spans="1:9" ht="21.75" customHeight="1">
      <c r="A35" s="38">
        <v>33</v>
      </c>
      <c r="B35" s="30" t="s">
        <v>3100</v>
      </c>
      <c r="C35" s="30" t="s">
        <v>3225</v>
      </c>
      <c r="D35" s="27" t="str">
        <f t="shared" si="0"/>
        <v>北海道　上士幌</v>
      </c>
      <c r="E35" s="31">
        <v>-7.8</v>
      </c>
      <c r="F35" s="39">
        <v>-13.1</v>
      </c>
      <c r="H35" s="27">
        <f>INDEX(地点選定リスト!$Q$7:$Q$842,MATCH(D35,地点選定リスト!$M$7:$M$842,0))</f>
        <v>-7.8</v>
      </c>
      <c r="I35" s="27">
        <f>INDEX(地点選定リスト!$R$7:$R$842,MATCH(D35,地点選定リスト!$M$7:$M$842,0))</f>
        <v>-13.1</v>
      </c>
    </row>
    <row r="36" spans="1:9" ht="21.75" customHeight="1">
      <c r="A36" s="38">
        <v>34</v>
      </c>
      <c r="B36" s="30" t="s">
        <v>3100</v>
      </c>
      <c r="C36" s="30" t="s">
        <v>3224</v>
      </c>
      <c r="D36" s="27" t="str">
        <f t="shared" si="0"/>
        <v>北海道　標茶</v>
      </c>
      <c r="E36" s="31">
        <v>-7.7</v>
      </c>
      <c r="F36" s="39">
        <v>-13.8</v>
      </c>
      <c r="H36" s="27">
        <f>INDEX(地点選定リスト!$Q$7:$Q$842,MATCH(D36,地点選定リスト!$M$7:$M$842,0))</f>
        <v>-7.7</v>
      </c>
      <c r="I36" s="27">
        <f>INDEX(地点選定リスト!$R$7:$R$842,MATCH(D36,地点選定リスト!$M$7:$M$842,0))</f>
        <v>-13.8</v>
      </c>
    </row>
    <row r="37" spans="1:9" ht="21.75" customHeight="1">
      <c r="A37" s="38">
        <v>35</v>
      </c>
      <c r="B37" s="30" t="s">
        <v>3100</v>
      </c>
      <c r="C37" s="30" t="s">
        <v>3223</v>
      </c>
      <c r="D37" s="27" t="str">
        <f t="shared" si="0"/>
        <v>北海道　中徹別</v>
      </c>
      <c r="E37" s="31">
        <v>-7.7</v>
      </c>
      <c r="F37" s="39">
        <v>-15.1</v>
      </c>
      <c r="H37" s="27">
        <f>INDEX(地点選定リスト!$Q$7:$Q$842,MATCH(D37,地点選定リスト!$M$7:$M$842,0))</f>
        <v>-7.7</v>
      </c>
      <c r="I37" s="27">
        <f>INDEX(地点選定リスト!$R$7:$R$842,MATCH(D37,地点選定リスト!$M$7:$M$842,0))</f>
        <v>-15.1</v>
      </c>
    </row>
    <row r="38" spans="1:9" ht="21.75" customHeight="1">
      <c r="A38" s="38">
        <v>36</v>
      </c>
      <c r="B38" s="30" t="s">
        <v>3100</v>
      </c>
      <c r="C38" s="30" t="s">
        <v>3222</v>
      </c>
      <c r="D38" s="27" t="str">
        <f t="shared" si="0"/>
        <v>北海道　白滝</v>
      </c>
      <c r="E38" s="31">
        <v>-7.6</v>
      </c>
      <c r="F38" s="39">
        <v>-11.5</v>
      </c>
      <c r="H38" s="27">
        <f>INDEX(地点選定リスト!$Q$7:$Q$842,MATCH(D38,地点選定リスト!$M$7:$M$842,0))</f>
        <v>-7.6</v>
      </c>
      <c r="I38" s="27">
        <f>INDEX(地点選定リスト!$R$7:$R$842,MATCH(D38,地点選定リスト!$M$7:$M$842,0))</f>
        <v>-11.5</v>
      </c>
    </row>
    <row r="39" spans="1:9" ht="21.75" customHeight="1">
      <c r="A39" s="38">
        <v>37</v>
      </c>
      <c r="B39" s="30" t="s">
        <v>3100</v>
      </c>
      <c r="C39" s="30" t="s">
        <v>3221</v>
      </c>
      <c r="D39" s="27" t="str">
        <f t="shared" si="0"/>
        <v>北海道　弟子屈</v>
      </c>
      <c r="E39" s="31">
        <v>-7.6</v>
      </c>
      <c r="F39" s="39">
        <v>-12.3</v>
      </c>
      <c r="H39" s="27">
        <f>INDEX(地点選定リスト!$Q$7:$Q$842,MATCH(D39,地点選定リスト!$M$7:$M$842,0))</f>
        <v>-7.5</v>
      </c>
      <c r="I39" s="27">
        <f>INDEX(地点選定リスト!$R$7:$R$842,MATCH(D39,地点選定リスト!$M$7:$M$842,0))</f>
        <v>-12.3</v>
      </c>
    </row>
    <row r="40" spans="1:9" ht="21.75" customHeight="1">
      <c r="A40" s="38">
        <v>38</v>
      </c>
      <c r="B40" s="30" t="s">
        <v>3100</v>
      </c>
      <c r="C40" s="30" t="s">
        <v>3220</v>
      </c>
      <c r="D40" s="27" t="str">
        <f t="shared" si="0"/>
        <v>北海道　興部</v>
      </c>
      <c r="E40" s="31">
        <v>-7.1</v>
      </c>
      <c r="F40" s="39">
        <v>-12.6</v>
      </c>
      <c r="H40" s="27">
        <f>INDEX(地点選定リスト!$Q$7:$Q$842,MATCH(D40,地点選定リスト!$M$7:$M$842,0))</f>
        <v>-7.1</v>
      </c>
      <c r="I40" s="27">
        <f>INDEX(地点選定リスト!$R$7:$R$842,MATCH(D40,地点選定リスト!$M$7:$M$842,0))</f>
        <v>-12.6</v>
      </c>
    </row>
    <row r="41" spans="1:9" ht="21.75" customHeight="1">
      <c r="A41" s="38">
        <v>39</v>
      </c>
      <c r="B41" s="30" t="s">
        <v>3100</v>
      </c>
      <c r="C41" s="30" t="s">
        <v>3219</v>
      </c>
      <c r="D41" s="27" t="str">
        <f t="shared" si="0"/>
        <v>北海道　中標津</v>
      </c>
      <c r="E41" s="31">
        <v>-7.1</v>
      </c>
      <c r="F41" s="39">
        <v>-12.4</v>
      </c>
      <c r="H41" s="27">
        <f>INDEX(地点選定リスト!$Q$7:$Q$842,MATCH(D41,地点選定リスト!$M$7:$M$842,0))</f>
        <v>-7.1</v>
      </c>
      <c r="I41" s="27">
        <f>INDEX(地点選定リスト!$R$7:$R$842,MATCH(D41,地点選定リスト!$M$7:$M$842,0))</f>
        <v>-12.4</v>
      </c>
    </row>
    <row r="42" spans="1:9" ht="21.75" customHeight="1">
      <c r="A42" s="38">
        <v>40</v>
      </c>
      <c r="B42" s="30" t="s">
        <v>3100</v>
      </c>
      <c r="C42" s="30" t="s">
        <v>3218</v>
      </c>
      <c r="D42" s="27" t="str">
        <f t="shared" si="0"/>
        <v>北海道　真狩</v>
      </c>
      <c r="E42" s="31">
        <v>-7</v>
      </c>
      <c r="F42" s="39">
        <v>-10.3</v>
      </c>
      <c r="H42" s="27">
        <f>INDEX(地点選定リスト!$Q$7:$Q$842,MATCH(D42,地点選定リスト!$M$7:$M$842,0))</f>
        <v>-7</v>
      </c>
      <c r="I42" s="27">
        <f>INDEX(地点選定リスト!$R$7:$R$842,MATCH(D42,地点選定リスト!$M$7:$M$842,0))</f>
        <v>-10.3</v>
      </c>
    </row>
    <row r="43" spans="1:9" ht="21.75" customHeight="1">
      <c r="A43" s="38">
        <v>41</v>
      </c>
      <c r="B43" s="30" t="s">
        <v>3100</v>
      </c>
      <c r="C43" s="30" t="s">
        <v>3217</v>
      </c>
      <c r="D43" s="27" t="str">
        <f t="shared" si="0"/>
        <v>北海道　別海</v>
      </c>
      <c r="E43" s="31">
        <v>-7</v>
      </c>
      <c r="F43" s="39">
        <v>-12.7</v>
      </c>
      <c r="H43" s="27">
        <f>INDEX(地点選定リスト!$Q$7:$Q$842,MATCH(D43,地点選定リスト!$M$7:$M$842,0))</f>
        <v>-7</v>
      </c>
      <c r="I43" s="27">
        <f>INDEX(地点選定リスト!$R$7:$R$842,MATCH(D43,地点選定リスト!$M$7:$M$842,0))</f>
        <v>-12.7</v>
      </c>
    </row>
    <row r="44" spans="1:9" ht="21.75" customHeight="1">
      <c r="A44" s="38">
        <v>42</v>
      </c>
      <c r="B44" s="30" t="s">
        <v>3100</v>
      </c>
      <c r="C44" s="30" t="s">
        <v>3216</v>
      </c>
      <c r="D44" s="27" t="str">
        <f t="shared" si="0"/>
        <v>北海道　大滝</v>
      </c>
      <c r="E44" s="31">
        <v>-7</v>
      </c>
      <c r="F44" s="39">
        <v>-11.8</v>
      </c>
      <c r="H44" s="27">
        <f>INDEX(地点選定リスト!$Q$7:$Q$842,MATCH(D44,地点選定リスト!$M$7:$M$842,0))</f>
        <v>-7</v>
      </c>
      <c r="I44" s="27">
        <f>INDEX(地点選定リスト!$R$7:$R$842,MATCH(D44,地点選定リスト!$M$7:$M$842,0))</f>
        <v>-11.8</v>
      </c>
    </row>
    <row r="45" spans="1:9" ht="21.75" customHeight="1">
      <c r="A45" s="38">
        <v>43</v>
      </c>
      <c r="B45" s="30" t="s">
        <v>3100</v>
      </c>
      <c r="C45" s="30" t="s">
        <v>3215</v>
      </c>
      <c r="D45" s="27" t="str">
        <f t="shared" si="0"/>
        <v>北海道　厚床</v>
      </c>
      <c r="E45" s="31">
        <v>-6.7</v>
      </c>
      <c r="F45" s="39">
        <v>-12.3</v>
      </c>
      <c r="H45" s="27">
        <f>INDEX(地点選定リスト!$Q$7:$Q$842,MATCH(D45,地点選定リスト!$M$7:$M$842,0))</f>
        <v>-6.7</v>
      </c>
      <c r="I45" s="27">
        <f>INDEX(地点選定リスト!$R$7:$R$842,MATCH(D45,地点選定リスト!$M$7:$M$842,0))</f>
        <v>-12.3</v>
      </c>
    </row>
    <row r="46" spans="1:9" ht="21.75" customHeight="1">
      <c r="A46" s="38">
        <v>44</v>
      </c>
      <c r="B46" s="30" t="s">
        <v>3100</v>
      </c>
      <c r="C46" s="30" t="s">
        <v>3214</v>
      </c>
      <c r="D46" s="27" t="str">
        <f t="shared" si="0"/>
        <v>北海道　標津</v>
      </c>
      <c r="E46" s="31">
        <v>-6.3</v>
      </c>
      <c r="F46" s="39">
        <v>-11.5</v>
      </c>
      <c r="H46" s="27">
        <f>INDEX(地点選定リスト!$Q$7:$Q$842,MATCH(D46,地点選定リスト!$M$7:$M$842,0))</f>
        <v>-6.3</v>
      </c>
      <c r="I46" s="27">
        <f>INDEX(地点選定リスト!$R$7:$R$842,MATCH(D46,地点選定リスト!$M$7:$M$842,0))</f>
        <v>-11.5</v>
      </c>
    </row>
    <row r="47" spans="1:9" ht="21.75" customHeight="1">
      <c r="A47" s="38">
        <v>45</v>
      </c>
      <c r="B47" s="30" t="s">
        <v>3100</v>
      </c>
      <c r="C47" s="30" t="s">
        <v>3213</v>
      </c>
      <c r="D47" s="27" t="str">
        <f t="shared" si="0"/>
        <v>北海道　白糠</v>
      </c>
      <c r="E47" s="31">
        <v>-6.2</v>
      </c>
      <c r="F47" s="39">
        <v>-12.5</v>
      </c>
      <c r="H47" s="27">
        <f>INDEX(地点選定リスト!$Q$7:$Q$842,MATCH(D47,地点選定リスト!$M$7:$M$842,0))</f>
        <v>-6.2</v>
      </c>
      <c r="I47" s="27">
        <f>INDEX(地点選定リスト!$R$7:$R$842,MATCH(D47,地点選定リスト!$M$7:$M$842,0))</f>
        <v>-12.5</v>
      </c>
    </row>
    <row r="48" spans="1:9" ht="21.75" customHeight="1">
      <c r="A48" s="38">
        <v>46</v>
      </c>
      <c r="B48" s="30" t="s">
        <v>3100</v>
      </c>
      <c r="C48" s="30" t="s">
        <v>3212</v>
      </c>
      <c r="D48" s="27" t="str">
        <f t="shared" si="0"/>
        <v>北海道　浜鬼志別</v>
      </c>
      <c r="E48" s="31">
        <v>-6.1</v>
      </c>
      <c r="F48" s="39">
        <v>-9.8000000000000007</v>
      </c>
      <c r="H48" s="27">
        <f>INDEX(地点選定リスト!$Q$7:$Q$842,MATCH(D48,地点選定リスト!$M$7:$M$842,0))</f>
        <v>-6.1</v>
      </c>
      <c r="I48" s="27">
        <f>INDEX(地点選定リスト!$R$7:$R$842,MATCH(D48,地点選定リスト!$M$7:$M$842,0))</f>
        <v>-9.8000000000000007</v>
      </c>
    </row>
    <row r="49" spans="1:9" ht="21.75" customHeight="1">
      <c r="A49" s="38">
        <v>47</v>
      </c>
      <c r="B49" s="30" t="s">
        <v>3100</v>
      </c>
      <c r="C49" s="30" t="s">
        <v>3211</v>
      </c>
      <c r="D49" s="27" t="str">
        <f t="shared" si="0"/>
        <v>北海道　士別</v>
      </c>
      <c r="E49" s="31">
        <v>-9.3000000000000007</v>
      </c>
      <c r="F49" s="39">
        <v>-15.2</v>
      </c>
      <c r="H49" s="27">
        <f>INDEX(地点選定リスト!$Q$7:$Q$842,MATCH(D49,地点選定リスト!$M$7:$M$842,0))</f>
        <v>-9.4</v>
      </c>
      <c r="I49" s="27">
        <f>INDEX(地点選定リスト!$R$7:$R$842,MATCH(D49,地点選定リスト!$M$7:$M$842,0))</f>
        <v>-15.2</v>
      </c>
    </row>
    <row r="50" spans="1:9" ht="21.75" customHeight="1">
      <c r="A50" s="38">
        <v>48</v>
      </c>
      <c r="B50" s="30" t="s">
        <v>3100</v>
      </c>
      <c r="C50" s="30" t="s">
        <v>3210</v>
      </c>
      <c r="D50" s="27" t="str">
        <f t="shared" si="0"/>
        <v>北海道　足寄</v>
      </c>
      <c r="E50" s="31">
        <v>-8.9</v>
      </c>
      <c r="F50" s="39">
        <v>-16.3</v>
      </c>
      <c r="H50" s="27">
        <f>INDEX(地点選定リスト!$Q$7:$Q$842,MATCH(D50,地点選定リスト!$M$7:$M$842,0))</f>
        <v>-8.9</v>
      </c>
      <c r="I50" s="27">
        <f>INDEX(地点選定リスト!$R$7:$R$842,MATCH(D50,地点選定リスト!$M$7:$M$842,0))</f>
        <v>-16.3</v>
      </c>
    </row>
    <row r="51" spans="1:9" ht="21.75" customHeight="1">
      <c r="A51" s="38">
        <v>49</v>
      </c>
      <c r="B51" s="30" t="s">
        <v>3100</v>
      </c>
      <c r="C51" s="30" t="s">
        <v>3209</v>
      </c>
      <c r="D51" s="27" t="str">
        <f t="shared" si="0"/>
        <v>北海道　駒場</v>
      </c>
      <c r="E51" s="31">
        <v>-8.8000000000000007</v>
      </c>
      <c r="F51" s="39">
        <v>-16.899999999999999</v>
      </c>
      <c r="H51" s="27">
        <f>INDEX(地点選定リスト!$Q$7:$Q$842,MATCH(D51,地点選定リスト!$M$7:$M$842,0))</f>
        <v>-8.8000000000000007</v>
      </c>
      <c r="I51" s="27">
        <f>INDEX(地点選定リスト!$R$7:$R$842,MATCH(D51,地点選定リスト!$M$7:$M$842,0))</f>
        <v>-16.899999999999999</v>
      </c>
    </row>
    <row r="52" spans="1:9" ht="21.75" customHeight="1">
      <c r="A52" s="38">
        <v>50</v>
      </c>
      <c r="B52" s="30" t="s">
        <v>3100</v>
      </c>
      <c r="C52" s="30" t="s">
        <v>3208</v>
      </c>
      <c r="D52" s="27" t="str">
        <f t="shared" si="0"/>
        <v>北海道　北見</v>
      </c>
      <c r="E52" s="31">
        <v>-8.6</v>
      </c>
      <c r="F52" s="39">
        <v>-14.4</v>
      </c>
      <c r="H52" s="27">
        <f>INDEX(地点選定リスト!$Q$7:$Q$842,MATCH(D52,地点選定リスト!$M$7:$M$842,0))</f>
        <v>-8.6</v>
      </c>
      <c r="I52" s="27">
        <f>INDEX(地点選定リスト!$R$7:$R$842,MATCH(D52,地点選定リスト!$M$7:$M$842,0))</f>
        <v>-14.4</v>
      </c>
    </row>
    <row r="53" spans="1:9" ht="21.75" customHeight="1">
      <c r="A53" s="38">
        <v>51</v>
      </c>
      <c r="B53" s="30" t="s">
        <v>3100</v>
      </c>
      <c r="C53" s="30" t="s">
        <v>3207</v>
      </c>
      <c r="D53" s="27" t="str">
        <f t="shared" si="0"/>
        <v>北海道　本別</v>
      </c>
      <c r="E53" s="31">
        <v>-8.6</v>
      </c>
      <c r="F53" s="39">
        <v>-14.8</v>
      </c>
      <c r="H53" s="27">
        <f>INDEX(地点選定リスト!$Q$7:$Q$842,MATCH(D53,地点選定リスト!$M$7:$M$842,0))</f>
        <v>-8.6</v>
      </c>
      <c r="I53" s="27">
        <f>INDEX(地点選定リスト!$R$7:$R$842,MATCH(D53,地点選定リスト!$M$7:$M$842,0))</f>
        <v>-14.8</v>
      </c>
    </row>
    <row r="54" spans="1:9" ht="21.75" customHeight="1">
      <c r="A54" s="38">
        <v>52</v>
      </c>
      <c r="B54" s="30" t="s">
        <v>3100</v>
      </c>
      <c r="C54" s="30" t="s">
        <v>3206</v>
      </c>
      <c r="D54" s="27" t="str">
        <f t="shared" si="0"/>
        <v>北海道　東川</v>
      </c>
      <c r="E54" s="31">
        <v>-8.5</v>
      </c>
      <c r="F54" s="39">
        <v>-13.6</v>
      </c>
      <c r="H54" s="27">
        <f>INDEX(地点選定リスト!$Q$7:$Q$842,MATCH(D54,地点選定リスト!$M$7:$M$842,0))</f>
        <v>-8.5</v>
      </c>
      <c r="I54" s="27">
        <f>INDEX(地点選定リスト!$R$7:$R$842,MATCH(D54,地点選定リスト!$M$7:$M$842,0))</f>
        <v>-13.6</v>
      </c>
    </row>
    <row r="55" spans="1:9" ht="21.75" customHeight="1">
      <c r="A55" s="38">
        <v>53</v>
      </c>
      <c r="B55" s="30" t="s">
        <v>3100</v>
      </c>
      <c r="C55" s="30" t="s">
        <v>3205</v>
      </c>
      <c r="D55" s="27" t="str">
        <f t="shared" si="0"/>
        <v>北海道　芽室</v>
      </c>
      <c r="E55" s="31">
        <v>-8.5</v>
      </c>
      <c r="F55" s="39">
        <v>-15.8</v>
      </c>
      <c r="H55" s="27">
        <f>INDEX(地点選定リスト!$Q$7:$Q$842,MATCH(D55,地点選定リスト!$M$7:$M$842,0))</f>
        <v>-8.5</v>
      </c>
      <c r="I55" s="27">
        <f>INDEX(地点選定リスト!$R$7:$R$842,MATCH(D55,地点選定リスト!$M$7:$M$842,0))</f>
        <v>-15.8</v>
      </c>
    </row>
    <row r="56" spans="1:9" ht="21.75" customHeight="1">
      <c r="A56" s="38">
        <v>54</v>
      </c>
      <c r="B56" s="30" t="s">
        <v>3100</v>
      </c>
      <c r="C56" s="30" t="s">
        <v>3204</v>
      </c>
      <c r="D56" s="27" t="str">
        <f t="shared" si="0"/>
        <v>北海道　朝日</v>
      </c>
      <c r="E56" s="31">
        <v>-8.4</v>
      </c>
      <c r="F56" s="39">
        <v>-13.7</v>
      </c>
      <c r="H56" s="27">
        <f>INDEX(地点選定リスト!$Q$7:$Q$842,MATCH(D56,地点選定リスト!$M$7:$M$842,0))</f>
        <v>-8.4</v>
      </c>
      <c r="I56" s="27">
        <f>INDEX(地点選定リスト!$R$7:$R$842,MATCH(D56,地点選定リスト!$M$7:$M$842,0))</f>
        <v>-13.7</v>
      </c>
    </row>
    <row r="57" spans="1:9" ht="21.75" customHeight="1">
      <c r="A57" s="38">
        <v>55</v>
      </c>
      <c r="B57" s="30" t="s">
        <v>3100</v>
      </c>
      <c r="C57" s="30" t="s">
        <v>3203</v>
      </c>
      <c r="D57" s="27" t="str">
        <f t="shared" si="0"/>
        <v>北海道　和寒</v>
      </c>
      <c r="E57" s="31">
        <v>-8.3000000000000007</v>
      </c>
      <c r="F57" s="39">
        <v>-13.3</v>
      </c>
      <c r="H57" s="27">
        <f>INDEX(地点選定リスト!$Q$7:$Q$842,MATCH(D57,地点選定リスト!$M$7:$M$842,0))</f>
        <v>-8.3000000000000007</v>
      </c>
      <c r="I57" s="27">
        <f>INDEX(地点選定リスト!$R$7:$R$842,MATCH(D57,地点選定リスト!$M$7:$M$842,0))</f>
        <v>-13.3</v>
      </c>
    </row>
    <row r="58" spans="1:9" ht="21.75" customHeight="1">
      <c r="A58" s="38">
        <v>56</v>
      </c>
      <c r="B58" s="30" t="s">
        <v>3100</v>
      </c>
      <c r="C58" s="30" t="s">
        <v>3202</v>
      </c>
      <c r="D58" s="27" t="str">
        <f t="shared" si="0"/>
        <v>北海道　比布</v>
      </c>
      <c r="E58" s="31">
        <v>-8.3000000000000007</v>
      </c>
      <c r="F58" s="39">
        <v>-13.6</v>
      </c>
      <c r="H58" s="27">
        <f>INDEX(地点選定リスト!$Q$7:$Q$842,MATCH(D58,地点選定リスト!$M$7:$M$842,0))</f>
        <v>-8.3000000000000007</v>
      </c>
      <c r="I58" s="27">
        <f>INDEX(地点選定リスト!$R$7:$R$842,MATCH(D58,地点選定リスト!$M$7:$M$842,0))</f>
        <v>-13.6</v>
      </c>
    </row>
    <row r="59" spans="1:9" ht="21.75" customHeight="1">
      <c r="A59" s="38">
        <v>57</v>
      </c>
      <c r="B59" s="30" t="s">
        <v>3100</v>
      </c>
      <c r="C59" s="30" t="s">
        <v>3201</v>
      </c>
      <c r="D59" s="27" t="str">
        <f t="shared" si="0"/>
        <v>北海道　富良野</v>
      </c>
      <c r="E59" s="31">
        <v>-8.3000000000000007</v>
      </c>
      <c r="F59" s="39">
        <v>-14.4</v>
      </c>
      <c r="H59" s="27">
        <f>INDEX(地点選定リスト!$Q$7:$Q$842,MATCH(D59,地点選定リスト!$M$7:$M$842,0))</f>
        <v>-8.3000000000000007</v>
      </c>
      <c r="I59" s="27">
        <f>INDEX(地点選定リスト!$R$7:$R$842,MATCH(D59,地点選定リスト!$M$7:$M$842,0))</f>
        <v>-14.4</v>
      </c>
    </row>
    <row r="60" spans="1:9" ht="21.75" customHeight="1">
      <c r="A60" s="38">
        <v>58</v>
      </c>
      <c r="B60" s="30" t="s">
        <v>3100</v>
      </c>
      <c r="C60" s="30" t="s">
        <v>3200</v>
      </c>
      <c r="D60" s="27" t="str">
        <f t="shared" si="0"/>
        <v>北海道　志比内</v>
      </c>
      <c r="E60" s="31">
        <v>-8.4</v>
      </c>
      <c r="F60" s="39">
        <v>-13.6</v>
      </c>
      <c r="H60" s="27">
        <f>INDEX(地点選定リスト!$Q$7:$Q$842,MATCH(D60,地点選定リスト!$M$7:$M$842,0))</f>
        <v>-8.4</v>
      </c>
      <c r="I60" s="27">
        <f>INDEX(地点選定リスト!$R$7:$R$842,MATCH(D60,地点選定リスト!$M$7:$M$842,0))</f>
        <v>-13.6</v>
      </c>
    </row>
    <row r="61" spans="1:9" ht="21.75" customHeight="1">
      <c r="A61" s="38">
        <v>59</v>
      </c>
      <c r="B61" s="30" t="s">
        <v>3100</v>
      </c>
      <c r="C61" s="30" t="s">
        <v>3199</v>
      </c>
      <c r="D61" s="27" t="str">
        <f t="shared" si="0"/>
        <v>北海道　美深</v>
      </c>
      <c r="E61" s="31">
        <v>-8.1999999999999993</v>
      </c>
      <c r="F61" s="39">
        <v>-14.1</v>
      </c>
      <c r="H61" s="27">
        <f>INDEX(地点選定リスト!$Q$7:$Q$842,MATCH(D61,地点選定リスト!$M$7:$M$842,0))</f>
        <v>-8.1999999999999993</v>
      </c>
      <c r="I61" s="27">
        <f>INDEX(地点選定リスト!$R$7:$R$842,MATCH(D61,地点選定リスト!$M$7:$M$842,0))</f>
        <v>-14.1</v>
      </c>
    </row>
    <row r="62" spans="1:9" ht="21.75" customHeight="1">
      <c r="A62" s="38">
        <v>60</v>
      </c>
      <c r="B62" s="30" t="s">
        <v>3100</v>
      </c>
      <c r="C62" s="30" t="s">
        <v>3198</v>
      </c>
      <c r="D62" s="27" t="str">
        <f t="shared" si="0"/>
        <v>北海道　深川</v>
      </c>
      <c r="E62" s="31">
        <v>-8.1999999999999993</v>
      </c>
      <c r="F62" s="39">
        <v>-12.4</v>
      </c>
      <c r="H62" s="27">
        <f>INDEX(地点選定リスト!$Q$7:$Q$842,MATCH(D62,地点選定リスト!$M$7:$M$842,0))</f>
        <v>-8.1999999999999993</v>
      </c>
      <c r="I62" s="27">
        <f>INDEX(地点選定リスト!$R$7:$R$842,MATCH(D62,地点選定リスト!$M$7:$M$842,0))</f>
        <v>-12.4</v>
      </c>
    </row>
    <row r="63" spans="1:9" ht="21.75" customHeight="1">
      <c r="A63" s="38">
        <v>61</v>
      </c>
      <c r="B63" s="30" t="s">
        <v>3100</v>
      </c>
      <c r="C63" s="30" t="s">
        <v>3197</v>
      </c>
      <c r="D63" s="27" t="str">
        <f t="shared" si="0"/>
        <v>北海道　小清水</v>
      </c>
      <c r="E63" s="31">
        <v>-8</v>
      </c>
      <c r="F63" s="39">
        <v>-13.7</v>
      </c>
      <c r="H63" s="27">
        <f>INDEX(地点選定リスト!$Q$7:$Q$842,MATCH(D63,地点選定リスト!$M$7:$M$842,0))</f>
        <v>-8</v>
      </c>
      <c r="I63" s="27">
        <f>INDEX(地点選定リスト!$R$7:$R$842,MATCH(D63,地点選定リスト!$M$7:$M$842,0))</f>
        <v>-13.7</v>
      </c>
    </row>
    <row r="64" spans="1:9" ht="21.75" customHeight="1">
      <c r="A64" s="38">
        <v>62</v>
      </c>
      <c r="B64" s="30" t="s">
        <v>3100</v>
      </c>
      <c r="C64" s="30" t="s">
        <v>3196</v>
      </c>
      <c r="D64" s="27" t="str">
        <f t="shared" si="0"/>
        <v>北海道　常呂</v>
      </c>
      <c r="E64" s="31">
        <v>-7.9</v>
      </c>
      <c r="F64" s="39">
        <v>-13.8</v>
      </c>
      <c r="H64" s="27">
        <f>INDEX(地点選定リスト!$Q$7:$Q$842,MATCH(D64,地点選定リスト!$M$7:$M$842,0))</f>
        <v>-7.9</v>
      </c>
      <c r="I64" s="27">
        <f>INDEX(地点選定リスト!$R$7:$R$842,MATCH(D64,地点選定リスト!$M$7:$M$842,0))</f>
        <v>-13.8</v>
      </c>
    </row>
    <row r="65" spans="1:9" ht="21.75" customHeight="1">
      <c r="A65" s="38">
        <v>63</v>
      </c>
      <c r="B65" s="30" t="s">
        <v>3100</v>
      </c>
      <c r="C65" s="30" t="s">
        <v>3195</v>
      </c>
      <c r="D65" s="27" t="str">
        <f t="shared" si="0"/>
        <v>北海道　中川</v>
      </c>
      <c r="E65" s="31">
        <v>-7.8</v>
      </c>
      <c r="F65" s="39">
        <v>-13.7</v>
      </c>
      <c r="H65" s="27">
        <f>INDEX(地点選定リスト!$Q$7:$Q$842,MATCH(D65,地点選定リスト!$M$7:$M$842,0))</f>
        <v>-7.8</v>
      </c>
      <c r="I65" s="27">
        <f>INDEX(地点選定リスト!$R$7:$R$842,MATCH(D65,地点選定リスト!$M$7:$M$842,0))</f>
        <v>-13.7</v>
      </c>
    </row>
    <row r="66" spans="1:9" ht="21.75" customHeight="1">
      <c r="A66" s="38">
        <v>64</v>
      </c>
      <c r="B66" s="30" t="s">
        <v>3100</v>
      </c>
      <c r="C66" s="30" t="s">
        <v>3194</v>
      </c>
      <c r="D66" s="27" t="str">
        <f t="shared" si="0"/>
        <v>北海道　上富良野</v>
      </c>
      <c r="E66" s="31">
        <v>-7.8</v>
      </c>
      <c r="F66" s="39">
        <v>-12.8</v>
      </c>
      <c r="H66" s="27">
        <f>INDEX(地点選定リスト!$Q$7:$Q$842,MATCH(D66,地点選定リスト!$M$7:$M$842,0))</f>
        <v>-7.8</v>
      </c>
      <c r="I66" s="27">
        <f>INDEX(地点選定リスト!$R$7:$R$842,MATCH(D66,地点選定リスト!$M$7:$M$842,0))</f>
        <v>-12.8</v>
      </c>
    </row>
    <row r="67" spans="1:9" ht="21.75" customHeight="1">
      <c r="A67" s="38">
        <v>65</v>
      </c>
      <c r="B67" s="30" t="s">
        <v>3100</v>
      </c>
      <c r="C67" s="30" t="s">
        <v>3193</v>
      </c>
      <c r="D67" s="27" t="str">
        <f t="shared" si="0"/>
        <v>北海道　斜里</v>
      </c>
      <c r="E67" s="31">
        <v>-7.8</v>
      </c>
      <c r="F67" s="39">
        <v>-13.4</v>
      </c>
      <c r="H67" s="27">
        <f>INDEX(地点選定リスト!$Q$7:$Q$842,MATCH(D67,地点選定リスト!$M$7:$M$842,0))</f>
        <v>-7.8</v>
      </c>
      <c r="I67" s="27">
        <f>INDEX(地点選定リスト!$R$7:$R$842,MATCH(D67,地点選定リスト!$M$7:$M$842,0))</f>
        <v>-13.4</v>
      </c>
    </row>
    <row r="68" spans="1:9" ht="21.75" customHeight="1">
      <c r="A68" s="38">
        <v>66</v>
      </c>
      <c r="B68" s="30" t="s">
        <v>3100</v>
      </c>
      <c r="C68" s="30" t="s">
        <v>3192</v>
      </c>
      <c r="D68" s="27" t="str">
        <f t="shared" ref="D68:D131" si="1">B68&amp;"　"&amp;C68</f>
        <v>北海道　達布</v>
      </c>
      <c r="E68" s="31">
        <v>-7.4</v>
      </c>
      <c r="F68" s="39">
        <v>-13.3</v>
      </c>
      <c r="H68" s="27">
        <f>INDEX(地点選定リスト!$Q$7:$Q$842,MATCH(D68,地点選定リスト!$M$7:$M$842,0))</f>
        <v>-7.4</v>
      </c>
      <c r="I68" s="27">
        <f>INDEX(地点選定リスト!$R$7:$R$842,MATCH(D68,地点選定リスト!$M$7:$M$842,0))</f>
        <v>-13.3</v>
      </c>
    </row>
    <row r="69" spans="1:9" ht="21.75" customHeight="1">
      <c r="A69" s="38">
        <v>67</v>
      </c>
      <c r="B69" s="30" t="s">
        <v>3100</v>
      </c>
      <c r="C69" s="30" t="s">
        <v>3191</v>
      </c>
      <c r="D69" s="27" t="str">
        <f t="shared" si="1"/>
        <v>北海道　帯広</v>
      </c>
      <c r="E69" s="31">
        <v>-7.4</v>
      </c>
      <c r="F69" s="39">
        <v>-13.7</v>
      </c>
      <c r="H69" s="27">
        <f>INDEX(地点選定リスト!$Q$7:$Q$842,MATCH(D69,地点選定リスト!$M$7:$M$842,0))</f>
        <v>-7.4</v>
      </c>
      <c r="I69" s="27">
        <f>INDEX(地点選定リスト!$R$7:$R$842,MATCH(D69,地点選定リスト!$M$7:$M$842,0))</f>
        <v>-13.7</v>
      </c>
    </row>
    <row r="70" spans="1:9" ht="21.75" customHeight="1">
      <c r="A70" s="38">
        <v>68</v>
      </c>
      <c r="B70" s="30" t="s">
        <v>3100</v>
      </c>
      <c r="C70" s="30" t="s">
        <v>3190</v>
      </c>
      <c r="D70" s="27" t="str">
        <f t="shared" si="1"/>
        <v>北海道　穂別</v>
      </c>
      <c r="E70" s="31">
        <v>-7.4</v>
      </c>
      <c r="F70" s="39">
        <v>-14.4</v>
      </c>
      <c r="H70" s="27">
        <f>INDEX(地点選定リスト!$Q$7:$Q$842,MATCH(D70,地点選定リスト!$M$7:$M$842,0))</f>
        <v>-7.4</v>
      </c>
      <c r="I70" s="27">
        <f>INDEX(地点選定リスト!$R$7:$R$842,MATCH(D70,地点選定リスト!$M$7:$M$842,0))</f>
        <v>-14.4</v>
      </c>
    </row>
    <row r="71" spans="1:9" ht="21.75" customHeight="1">
      <c r="A71" s="38">
        <v>69</v>
      </c>
      <c r="B71" s="30" t="s">
        <v>3100</v>
      </c>
      <c r="C71" s="30" t="s">
        <v>3189</v>
      </c>
      <c r="D71" s="27" t="str">
        <f t="shared" si="1"/>
        <v>北海道　旭川</v>
      </c>
      <c r="E71" s="31">
        <v>-7.3</v>
      </c>
      <c r="F71" s="39">
        <v>-11.7</v>
      </c>
      <c r="H71" s="27">
        <f>INDEX(地点選定リスト!$Q$7:$Q$842,MATCH(D71,地点選定リスト!$M$7:$M$842,0))</f>
        <v>-7.3</v>
      </c>
      <c r="I71" s="27">
        <f>INDEX(地点選定リスト!$R$7:$R$842,MATCH(D71,地点選定リスト!$M$7:$M$842,0))</f>
        <v>-11.7</v>
      </c>
    </row>
    <row r="72" spans="1:9" ht="21.75" customHeight="1">
      <c r="A72" s="38">
        <v>70</v>
      </c>
      <c r="B72" s="30" t="s">
        <v>3100</v>
      </c>
      <c r="C72" s="30" t="s">
        <v>3188</v>
      </c>
      <c r="D72" s="27" t="str">
        <f t="shared" si="1"/>
        <v>北海道　日高</v>
      </c>
      <c r="E72" s="31">
        <v>-7.3</v>
      </c>
      <c r="F72" s="39">
        <v>-12.4</v>
      </c>
      <c r="H72" s="27">
        <f>INDEX(地点選定リスト!$Q$7:$Q$842,MATCH(D72,地点選定リスト!$M$7:$M$842,0))</f>
        <v>-7.3</v>
      </c>
      <c r="I72" s="27">
        <f>INDEX(地点選定リスト!$R$7:$R$842,MATCH(D72,地点選定リスト!$M$7:$M$842,0))</f>
        <v>-12.4</v>
      </c>
    </row>
    <row r="73" spans="1:9" ht="21.75" customHeight="1">
      <c r="A73" s="38">
        <v>71</v>
      </c>
      <c r="B73" s="30" t="s">
        <v>3100</v>
      </c>
      <c r="C73" s="30" t="s">
        <v>3187</v>
      </c>
      <c r="D73" s="27" t="str">
        <f t="shared" si="1"/>
        <v>北海道　石狩沼田</v>
      </c>
      <c r="E73" s="31">
        <v>-7.2</v>
      </c>
      <c r="F73" s="39">
        <v>-11.7</v>
      </c>
      <c r="H73" s="27">
        <f>INDEX(地点選定リスト!$Q$7:$Q$842,MATCH(D73,地点選定リスト!$M$7:$M$842,0))</f>
        <v>-7.2</v>
      </c>
      <c r="I73" s="27">
        <f>INDEX(地点選定リスト!$R$7:$R$842,MATCH(D73,地点選定リスト!$M$7:$M$842,0))</f>
        <v>-11.7</v>
      </c>
    </row>
    <row r="74" spans="1:9" ht="21.75" customHeight="1">
      <c r="A74" s="38">
        <v>72</v>
      </c>
      <c r="B74" s="30" t="s">
        <v>3100</v>
      </c>
      <c r="C74" s="30" t="s">
        <v>3186</v>
      </c>
      <c r="D74" s="27" t="str">
        <f t="shared" si="1"/>
        <v>北海道　空知吉野</v>
      </c>
      <c r="E74" s="31">
        <v>-7.2</v>
      </c>
      <c r="F74" s="39">
        <v>-12.5</v>
      </c>
      <c r="H74" s="27">
        <f>INDEX(地点選定リスト!$Q$7:$Q$842,MATCH(D74,地点選定リスト!$M$7:$M$842,0))</f>
        <v>-7.2</v>
      </c>
      <c r="I74" s="27">
        <f>INDEX(地点選定リスト!$R$7:$R$842,MATCH(D74,地点選定リスト!$M$7:$M$842,0))</f>
        <v>-12.5</v>
      </c>
    </row>
    <row r="75" spans="1:9" ht="21.75" customHeight="1">
      <c r="A75" s="38">
        <v>73</v>
      </c>
      <c r="B75" s="30" t="s">
        <v>3100</v>
      </c>
      <c r="C75" s="30" t="s">
        <v>3185</v>
      </c>
      <c r="D75" s="27" t="str">
        <f t="shared" si="1"/>
        <v>北海道　湧別</v>
      </c>
      <c r="E75" s="31">
        <v>-7.2</v>
      </c>
      <c r="F75" s="39">
        <v>-12.2</v>
      </c>
      <c r="H75" s="27">
        <f>INDEX(地点選定リスト!$Q$7:$Q$842,MATCH(D75,地点選定リスト!$M$7:$M$842,0))</f>
        <v>-7.2</v>
      </c>
      <c r="I75" s="27">
        <f>INDEX(地点選定リスト!$R$7:$R$842,MATCH(D75,地点選定リスト!$M$7:$M$842,0))</f>
        <v>-12.2</v>
      </c>
    </row>
    <row r="76" spans="1:9" ht="21.75" customHeight="1">
      <c r="A76" s="38">
        <v>74</v>
      </c>
      <c r="B76" s="30" t="s">
        <v>3100</v>
      </c>
      <c r="C76" s="30" t="s">
        <v>3184</v>
      </c>
      <c r="D76" s="27" t="str">
        <f t="shared" si="1"/>
        <v>北海道　沼川</v>
      </c>
      <c r="E76" s="31">
        <v>-7.1</v>
      </c>
      <c r="F76" s="39">
        <v>-12.4</v>
      </c>
      <c r="H76" s="27">
        <f>INDEX(地点選定リスト!$Q$7:$Q$842,MATCH(D76,地点選定リスト!$M$7:$M$842,0))</f>
        <v>-7.1</v>
      </c>
      <c r="I76" s="27">
        <f>INDEX(地点選定リスト!$R$7:$R$842,MATCH(D76,地点選定リスト!$M$7:$M$842,0))</f>
        <v>-12.4</v>
      </c>
    </row>
    <row r="77" spans="1:9" ht="21.75" customHeight="1">
      <c r="A77" s="38">
        <v>75</v>
      </c>
      <c r="B77" s="30" t="s">
        <v>3100</v>
      </c>
      <c r="C77" s="30" t="s">
        <v>3183</v>
      </c>
      <c r="D77" s="27" t="str">
        <f t="shared" si="1"/>
        <v>北海道　鹿追</v>
      </c>
      <c r="E77" s="31">
        <v>-7.1</v>
      </c>
      <c r="F77" s="39">
        <v>-12.1</v>
      </c>
      <c r="H77" s="27">
        <f>INDEX(地点選定リスト!$Q$7:$Q$842,MATCH(D77,地点選定リスト!$M$7:$M$842,0))</f>
        <v>-7.1</v>
      </c>
      <c r="I77" s="27">
        <f>INDEX(地点選定リスト!$R$7:$R$842,MATCH(D77,地点選定リスト!$M$7:$M$842,0))</f>
        <v>-12.1</v>
      </c>
    </row>
    <row r="78" spans="1:9" ht="21.75" customHeight="1">
      <c r="A78" s="38">
        <v>76</v>
      </c>
      <c r="B78" s="30" t="s">
        <v>3100</v>
      </c>
      <c r="C78" s="30" t="s">
        <v>3182</v>
      </c>
      <c r="D78" s="27" t="str">
        <f t="shared" si="1"/>
        <v>北海道　喜茂別</v>
      </c>
      <c r="E78" s="31">
        <v>-7</v>
      </c>
      <c r="F78" s="39">
        <v>-13.2</v>
      </c>
      <c r="H78" s="27">
        <f>INDEX(地点選定リスト!$Q$7:$Q$842,MATCH(D78,地点選定リスト!$M$7:$M$842,0))</f>
        <v>-7</v>
      </c>
      <c r="I78" s="27">
        <f>INDEX(地点選定リスト!$R$7:$R$842,MATCH(D78,地点選定リスト!$M$7:$M$842,0))</f>
        <v>-13.2</v>
      </c>
    </row>
    <row r="79" spans="1:9" ht="21.75" customHeight="1">
      <c r="A79" s="38">
        <v>77</v>
      </c>
      <c r="B79" s="30" t="s">
        <v>3100</v>
      </c>
      <c r="C79" s="30" t="s">
        <v>3181</v>
      </c>
      <c r="D79" s="27" t="str">
        <f t="shared" si="1"/>
        <v>北海道　新和</v>
      </c>
      <c r="E79" s="31">
        <v>-7</v>
      </c>
      <c r="F79" s="39">
        <v>-14.3</v>
      </c>
      <c r="H79" s="27">
        <f>INDEX(地点選定リスト!$Q$7:$Q$842,MATCH(D79,地点選定リスト!$M$7:$M$842,0))</f>
        <v>-7</v>
      </c>
      <c r="I79" s="27">
        <f>INDEX(地点選定リスト!$R$7:$R$842,MATCH(D79,地点選定リスト!$M$7:$M$842,0))</f>
        <v>-14.3</v>
      </c>
    </row>
    <row r="80" spans="1:9" ht="21.75" customHeight="1">
      <c r="A80" s="38">
        <v>78</v>
      </c>
      <c r="B80" s="30" t="s">
        <v>3100</v>
      </c>
      <c r="C80" s="30" t="s">
        <v>3180</v>
      </c>
      <c r="D80" s="27" t="str">
        <f t="shared" si="1"/>
        <v>北海道　夕張</v>
      </c>
      <c r="E80" s="31">
        <v>-6.9</v>
      </c>
      <c r="F80" s="39">
        <v>-11.6</v>
      </c>
      <c r="H80" s="27">
        <f>INDEX(地点選定リスト!$Q$7:$Q$842,MATCH(D80,地点選定リスト!$M$7:$M$842,0))</f>
        <v>-6.9</v>
      </c>
      <c r="I80" s="27">
        <f>INDEX(地点選定リスト!$R$7:$R$842,MATCH(D80,地点選定リスト!$M$7:$M$842,0))</f>
        <v>-11.6</v>
      </c>
    </row>
    <row r="81" spans="1:9" ht="21.75" customHeight="1">
      <c r="A81" s="38">
        <v>79</v>
      </c>
      <c r="B81" s="30" t="s">
        <v>3100</v>
      </c>
      <c r="C81" s="30" t="s">
        <v>3179</v>
      </c>
      <c r="D81" s="27" t="str">
        <f t="shared" si="1"/>
        <v>北海道　滝川</v>
      </c>
      <c r="E81" s="31">
        <v>-6.8</v>
      </c>
      <c r="F81" s="39">
        <v>-11.5</v>
      </c>
      <c r="H81" s="27">
        <f>INDEX(地点選定リスト!$Q$7:$Q$842,MATCH(D81,地点選定リスト!$M$7:$M$842,0))</f>
        <v>-6.8</v>
      </c>
      <c r="I81" s="27">
        <f>INDEX(地点選定リスト!$R$7:$R$842,MATCH(D81,地点選定リスト!$M$7:$M$842,0))</f>
        <v>-11.5</v>
      </c>
    </row>
    <row r="82" spans="1:9" ht="21.75" customHeight="1">
      <c r="A82" s="38">
        <v>80</v>
      </c>
      <c r="B82" s="30" t="s">
        <v>3100</v>
      </c>
      <c r="C82" s="30" t="s">
        <v>3178</v>
      </c>
      <c r="D82" s="27" t="str">
        <f t="shared" si="1"/>
        <v>北海道　美唄</v>
      </c>
      <c r="E82" s="31">
        <v>-6.8</v>
      </c>
      <c r="F82" s="39">
        <v>-12.5</v>
      </c>
      <c r="H82" s="27">
        <f>INDEX(地点選定リスト!$Q$7:$Q$842,MATCH(D82,地点選定リスト!$M$7:$M$842,0))</f>
        <v>-6.8</v>
      </c>
      <c r="I82" s="27">
        <f>INDEX(地点選定リスト!$R$7:$R$842,MATCH(D82,地点選定リスト!$M$7:$M$842,0))</f>
        <v>-12.5</v>
      </c>
    </row>
    <row r="83" spans="1:9" ht="21.75" customHeight="1">
      <c r="A83" s="38">
        <v>81</v>
      </c>
      <c r="B83" s="30" t="s">
        <v>3100</v>
      </c>
      <c r="C83" s="30" t="s">
        <v>3177</v>
      </c>
      <c r="D83" s="27" t="str">
        <f t="shared" si="1"/>
        <v>北海道　幌糠</v>
      </c>
      <c r="E83" s="31">
        <v>-6.6</v>
      </c>
      <c r="F83" s="39">
        <v>-12.4</v>
      </c>
      <c r="H83" s="27">
        <f>INDEX(地点選定リスト!$Q$7:$Q$842,MATCH(D83,地点選定リスト!$M$7:$M$842,0))</f>
        <v>-6.6</v>
      </c>
      <c r="I83" s="27">
        <f>INDEX(地点選定リスト!$R$7:$R$842,MATCH(D83,地点選定リスト!$M$7:$M$842,0))</f>
        <v>-12.4</v>
      </c>
    </row>
    <row r="84" spans="1:9" ht="21.75" customHeight="1">
      <c r="A84" s="38">
        <v>82</v>
      </c>
      <c r="B84" s="30" t="s">
        <v>3100</v>
      </c>
      <c r="C84" s="30" t="s">
        <v>3176</v>
      </c>
      <c r="D84" s="27" t="str">
        <f t="shared" si="1"/>
        <v>北海道　恵庭島松</v>
      </c>
      <c r="E84" s="31">
        <v>-6.6</v>
      </c>
      <c r="F84" s="39">
        <v>-12.8</v>
      </c>
      <c r="H84" s="27">
        <f>INDEX(地点選定リスト!$Q$7:$Q$842,MATCH(D84,地点選定リスト!$M$7:$M$842,0))</f>
        <v>-6.6</v>
      </c>
      <c r="I84" s="27">
        <f>INDEX(地点選定リスト!$R$7:$R$842,MATCH(D84,地点選定リスト!$M$7:$M$842,0))</f>
        <v>-12.8</v>
      </c>
    </row>
    <row r="85" spans="1:9" ht="21.75" customHeight="1">
      <c r="A85" s="38">
        <v>83</v>
      </c>
      <c r="B85" s="30" t="s">
        <v>3100</v>
      </c>
      <c r="C85" s="30" t="s">
        <v>3175</v>
      </c>
      <c r="D85" s="27" t="str">
        <f t="shared" si="1"/>
        <v>北海道　鶴居</v>
      </c>
      <c r="E85" s="31">
        <v>-6.6</v>
      </c>
      <c r="F85" s="39">
        <v>-13.5</v>
      </c>
      <c r="H85" s="27">
        <f>INDEX(地点選定リスト!$Q$7:$Q$842,MATCH(D85,地点選定リスト!$M$7:$M$842,0))</f>
        <v>-6.6</v>
      </c>
      <c r="I85" s="27">
        <f>INDEX(地点選定リスト!$R$7:$R$842,MATCH(D85,地点選定リスト!$M$7:$M$842,0))</f>
        <v>-13.5</v>
      </c>
    </row>
    <row r="86" spans="1:9" ht="21.75" customHeight="1">
      <c r="A86" s="38">
        <v>84</v>
      </c>
      <c r="B86" s="30" t="s">
        <v>3100</v>
      </c>
      <c r="C86" s="30" t="s">
        <v>3174</v>
      </c>
      <c r="D86" s="27" t="str">
        <f t="shared" si="1"/>
        <v>北海道　雄武</v>
      </c>
      <c r="E86" s="31">
        <v>-6.4</v>
      </c>
      <c r="F86" s="39">
        <v>-11.1</v>
      </c>
      <c r="H86" s="27">
        <f>INDEX(地点選定リスト!$Q$7:$Q$842,MATCH(D86,地点選定リスト!$M$7:$M$842,0))</f>
        <v>-6.4</v>
      </c>
      <c r="I86" s="27">
        <f>INDEX(地点選定リスト!$R$7:$R$842,MATCH(D86,地点選定リスト!$M$7:$M$842,0))</f>
        <v>-11.1</v>
      </c>
    </row>
    <row r="87" spans="1:9" ht="21.75" customHeight="1">
      <c r="A87" s="38">
        <v>85</v>
      </c>
      <c r="B87" s="30" t="s">
        <v>3100</v>
      </c>
      <c r="C87" s="30" t="s">
        <v>3173</v>
      </c>
      <c r="D87" s="27" t="str">
        <f t="shared" si="1"/>
        <v>北海道　新篠津</v>
      </c>
      <c r="E87" s="31">
        <v>-6.3</v>
      </c>
      <c r="F87" s="39">
        <v>-11.6</v>
      </c>
      <c r="H87" s="27">
        <f>INDEX(地点選定リスト!$Q$7:$Q$842,MATCH(D87,地点選定リスト!$M$7:$M$842,0))</f>
        <v>-6.3</v>
      </c>
      <c r="I87" s="27">
        <f>INDEX(地点選定リスト!$R$7:$R$842,MATCH(D87,地点選定リスト!$M$7:$M$842,0))</f>
        <v>-11.6</v>
      </c>
    </row>
    <row r="88" spans="1:9" ht="21.75" customHeight="1">
      <c r="A88" s="38">
        <v>86</v>
      </c>
      <c r="B88" s="30" t="s">
        <v>3100</v>
      </c>
      <c r="C88" s="30" t="s">
        <v>3172</v>
      </c>
      <c r="D88" s="27" t="str">
        <f t="shared" si="1"/>
        <v>北海道　宇登呂</v>
      </c>
      <c r="E88" s="31">
        <v>-6.3</v>
      </c>
      <c r="F88" s="39">
        <v>-9.4</v>
      </c>
      <c r="H88" s="27">
        <f>INDEX(地点選定リスト!$Q$7:$Q$842,MATCH(D88,地点選定リスト!$M$7:$M$842,0))</f>
        <v>-6.3</v>
      </c>
      <c r="I88" s="27">
        <f>INDEX(地点選定リスト!$R$7:$R$842,MATCH(D88,地点選定リスト!$M$7:$M$842,0))</f>
        <v>-9.4</v>
      </c>
    </row>
    <row r="89" spans="1:9" ht="21.75" customHeight="1">
      <c r="A89" s="38">
        <v>87</v>
      </c>
      <c r="B89" s="30" t="s">
        <v>3100</v>
      </c>
      <c r="C89" s="30" t="s">
        <v>3171</v>
      </c>
      <c r="D89" s="27" t="str">
        <f t="shared" si="1"/>
        <v>北海道　太田</v>
      </c>
      <c r="E89" s="31">
        <v>-6.3</v>
      </c>
      <c r="F89" s="39">
        <v>-10.8</v>
      </c>
      <c r="H89" s="27">
        <f>INDEX(地点選定リスト!$Q$7:$Q$842,MATCH(D89,地点選定リスト!$M$7:$M$842,0))</f>
        <v>-6.3</v>
      </c>
      <c r="I89" s="27">
        <f>INDEX(地点選定リスト!$R$7:$R$842,MATCH(D89,地点選定リスト!$M$7:$M$842,0))</f>
        <v>-10.8</v>
      </c>
    </row>
    <row r="90" spans="1:9" ht="21.75" customHeight="1">
      <c r="A90" s="38">
        <v>88</v>
      </c>
      <c r="B90" s="30" t="s">
        <v>3100</v>
      </c>
      <c r="C90" s="30" t="s">
        <v>3170</v>
      </c>
      <c r="D90" s="27" t="str">
        <f t="shared" si="1"/>
        <v>北海道　厚真</v>
      </c>
      <c r="E90" s="31">
        <v>-6.3</v>
      </c>
      <c r="F90" s="39">
        <v>-12.6</v>
      </c>
      <c r="H90" s="27">
        <f>INDEX(地点選定リスト!$Q$7:$Q$842,MATCH(D90,地点選定リスト!$M$7:$M$842,0))</f>
        <v>-6.3</v>
      </c>
      <c r="I90" s="27">
        <f>INDEX(地点選定リスト!$R$7:$R$842,MATCH(D90,地点選定リスト!$M$7:$M$842,0))</f>
        <v>-12.6</v>
      </c>
    </row>
    <row r="91" spans="1:9" ht="21.75" customHeight="1">
      <c r="A91" s="38">
        <v>89</v>
      </c>
      <c r="B91" s="30" t="s">
        <v>3100</v>
      </c>
      <c r="C91" s="30" t="s">
        <v>3169</v>
      </c>
      <c r="D91" s="27" t="str">
        <f t="shared" si="1"/>
        <v>北海道　浜頓別</v>
      </c>
      <c r="E91" s="31">
        <v>-6.2</v>
      </c>
      <c r="F91" s="39">
        <v>-10</v>
      </c>
      <c r="H91" s="27">
        <f>INDEX(地点選定リスト!$Q$7:$Q$842,MATCH(D91,地点選定リスト!$M$7:$M$842,0))</f>
        <v>-6.2</v>
      </c>
      <c r="I91" s="27">
        <f>INDEX(地点選定リスト!$R$7:$R$842,MATCH(D91,地点選定リスト!$M$7:$M$842,0))</f>
        <v>-10</v>
      </c>
    </row>
    <row r="92" spans="1:9" ht="21.75" customHeight="1">
      <c r="A92" s="38">
        <v>90</v>
      </c>
      <c r="B92" s="30" t="s">
        <v>3100</v>
      </c>
      <c r="C92" s="30" t="s">
        <v>3168</v>
      </c>
      <c r="D92" s="27" t="str">
        <f t="shared" si="1"/>
        <v>北海道　長沼</v>
      </c>
      <c r="E92" s="31">
        <v>-6.2</v>
      </c>
      <c r="F92" s="39">
        <v>-11.5</v>
      </c>
      <c r="H92" s="27">
        <f>INDEX(地点選定リスト!$Q$7:$Q$842,MATCH(D92,地点選定リスト!$M$7:$M$842,0))</f>
        <v>-6.2</v>
      </c>
      <c r="I92" s="27">
        <f>INDEX(地点選定リスト!$R$7:$R$842,MATCH(D92,地点選定リスト!$M$7:$M$842,0))</f>
        <v>-11.5</v>
      </c>
    </row>
    <row r="93" spans="1:9" ht="21.75" customHeight="1">
      <c r="A93" s="38">
        <v>91</v>
      </c>
      <c r="B93" s="30" t="s">
        <v>3100</v>
      </c>
      <c r="C93" s="30" t="s">
        <v>3167</v>
      </c>
      <c r="D93" s="27" t="str">
        <f t="shared" si="1"/>
        <v>北海道　新得</v>
      </c>
      <c r="E93" s="31">
        <v>-6.2</v>
      </c>
      <c r="F93" s="39">
        <v>-11</v>
      </c>
      <c r="H93" s="27">
        <f>INDEX(地点選定リスト!$Q$7:$Q$842,MATCH(D93,地点選定リスト!$M$7:$M$842,0))</f>
        <v>-6.2</v>
      </c>
      <c r="I93" s="27">
        <f>INDEX(地点選定リスト!$R$7:$R$842,MATCH(D93,地点選定リスト!$M$7:$M$842,0))</f>
        <v>-11</v>
      </c>
    </row>
    <row r="94" spans="1:9" ht="21.75" customHeight="1">
      <c r="A94" s="38">
        <v>92</v>
      </c>
      <c r="B94" s="30" t="s">
        <v>3100</v>
      </c>
      <c r="C94" s="30" t="s">
        <v>3166</v>
      </c>
      <c r="D94" s="27" t="str">
        <f t="shared" si="1"/>
        <v>北海道　鵡川</v>
      </c>
      <c r="E94" s="31">
        <v>-6.2</v>
      </c>
      <c r="F94" s="39">
        <v>-12.8</v>
      </c>
      <c r="H94" s="27">
        <f>INDEX(地点選定リスト!$Q$7:$Q$842,MATCH(D94,地点選定リスト!$M$7:$M$842,0))</f>
        <v>-6.2</v>
      </c>
      <c r="I94" s="27">
        <f>INDEX(地点選定リスト!$R$7:$R$842,MATCH(D94,地点選定リスト!$M$7:$M$842,0))</f>
        <v>-12.8</v>
      </c>
    </row>
    <row r="95" spans="1:9" ht="21.75" customHeight="1">
      <c r="A95" s="38">
        <v>93</v>
      </c>
      <c r="B95" s="30" t="s">
        <v>3100</v>
      </c>
      <c r="C95" s="30" t="s">
        <v>3165</v>
      </c>
      <c r="D95" s="27" t="str">
        <f t="shared" si="1"/>
        <v>北海道　中杵臼</v>
      </c>
      <c r="E95" s="31">
        <v>-6.2</v>
      </c>
      <c r="F95" s="39">
        <v>-12.5</v>
      </c>
      <c r="H95" s="27">
        <f>INDEX(地点選定リスト!$Q$7:$Q$842,MATCH(D95,地点選定リスト!$M$7:$M$842,0))</f>
        <v>-6.2</v>
      </c>
      <c r="I95" s="27">
        <f>INDEX(地点選定リスト!$R$7:$R$842,MATCH(D95,地点選定リスト!$M$7:$M$842,0))</f>
        <v>-12.5</v>
      </c>
    </row>
    <row r="96" spans="1:9" ht="21.75" customHeight="1">
      <c r="A96" s="38">
        <v>94</v>
      </c>
      <c r="B96" s="30" t="s">
        <v>3100</v>
      </c>
      <c r="C96" s="30" t="s">
        <v>3164</v>
      </c>
      <c r="D96" s="27" t="str">
        <f t="shared" si="1"/>
        <v>北海道　月形</v>
      </c>
      <c r="E96" s="31">
        <v>-6.1</v>
      </c>
      <c r="F96" s="39">
        <v>-10.8</v>
      </c>
      <c r="H96" s="27">
        <f>INDEX(地点選定リスト!$Q$7:$Q$842,MATCH(D96,地点選定リスト!$M$7:$M$842,0))</f>
        <v>-6.1</v>
      </c>
      <c r="I96" s="27">
        <f>INDEX(地点選定リスト!$R$7:$R$842,MATCH(D96,地点選定リスト!$M$7:$M$842,0))</f>
        <v>-10.8</v>
      </c>
    </row>
    <row r="97" spans="1:9" ht="21.75" customHeight="1">
      <c r="A97" s="38">
        <v>95</v>
      </c>
      <c r="B97" s="30" t="s">
        <v>3100</v>
      </c>
      <c r="C97" s="30" t="s">
        <v>3163</v>
      </c>
      <c r="D97" s="27" t="str">
        <f t="shared" si="1"/>
        <v>北海道　浦幌</v>
      </c>
      <c r="E97" s="31">
        <v>-6.1</v>
      </c>
      <c r="F97" s="39">
        <v>-12.3</v>
      </c>
      <c r="H97" s="27">
        <f>INDEX(地点選定リスト!$Q$7:$Q$842,MATCH(D97,地点選定リスト!$M$7:$M$842,0))</f>
        <v>-6.1</v>
      </c>
      <c r="I97" s="27">
        <f>INDEX(地点選定リスト!$R$7:$R$842,MATCH(D97,地点選定リスト!$M$7:$M$842,0))</f>
        <v>-12.3</v>
      </c>
    </row>
    <row r="98" spans="1:9" ht="21.75" customHeight="1">
      <c r="A98" s="38">
        <v>96</v>
      </c>
      <c r="B98" s="30" t="s">
        <v>3100</v>
      </c>
      <c r="C98" s="30" t="s">
        <v>3162</v>
      </c>
      <c r="D98" s="27" t="str">
        <f t="shared" si="1"/>
        <v>北海道　江別</v>
      </c>
      <c r="E98" s="48">
        <v>-6</v>
      </c>
      <c r="F98" s="49">
        <v>-11.2</v>
      </c>
      <c r="H98" s="27">
        <f>INDEX(地点選定リスト!$Q$7:$Q$842,MATCH(D98,地点選定リスト!$M$7:$M$842,0))</f>
        <v>-6</v>
      </c>
      <c r="I98" s="27">
        <f>INDEX(地点選定リスト!$R$7:$R$842,MATCH(D98,地点選定リスト!$M$7:$M$842,0))</f>
        <v>-11.2</v>
      </c>
    </row>
    <row r="99" spans="1:9" ht="21.75" customHeight="1">
      <c r="A99" s="38">
        <v>97</v>
      </c>
      <c r="B99" s="30" t="s">
        <v>3100</v>
      </c>
      <c r="C99" s="30" t="s">
        <v>3161</v>
      </c>
      <c r="D99" s="27" t="str">
        <f t="shared" si="1"/>
        <v>北海道　豊富</v>
      </c>
      <c r="E99" s="31">
        <v>-6</v>
      </c>
      <c r="F99" s="39">
        <v>-9</v>
      </c>
      <c r="H99" s="27">
        <f>INDEX(地点選定リスト!$Q$7:$Q$842,MATCH(D99,地点選定リスト!$M$7:$M$842,0))</f>
        <v>-6</v>
      </c>
      <c r="I99" s="27">
        <f>INDEX(地点選定リスト!$R$7:$R$842,MATCH(D99,地点選定リスト!$M$7:$M$842,0))</f>
        <v>-9</v>
      </c>
    </row>
    <row r="100" spans="1:9" ht="21.75" customHeight="1">
      <c r="A100" s="38">
        <v>98</v>
      </c>
      <c r="B100" s="30" t="s">
        <v>3100</v>
      </c>
      <c r="C100" s="30" t="s">
        <v>3160</v>
      </c>
      <c r="D100" s="27" t="str">
        <f t="shared" si="1"/>
        <v>北海道　北見枝幸</v>
      </c>
      <c r="E100" s="31">
        <v>-6</v>
      </c>
      <c r="F100" s="39">
        <v>-9.1999999999999993</v>
      </c>
      <c r="H100" s="27">
        <f>INDEX(地点選定リスト!$Q$7:$Q$842,MATCH(D100,地点選定リスト!$M$7:$M$842,0))</f>
        <v>-6</v>
      </c>
      <c r="I100" s="27">
        <f>INDEX(地点選定リスト!$R$7:$R$842,MATCH(D100,地点選定リスト!$M$7:$M$842,0))</f>
        <v>-9.1999999999999993</v>
      </c>
    </row>
    <row r="101" spans="1:9" ht="21.75" customHeight="1">
      <c r="A101" s="38">
        <v>99</v>
      </c>
      <c r="B101" s="30" t="s">
        <v>3100</v>
      </c>
      <c r="C101" s="30" t="s">
        <v>3159</v>
      </c>
      <c r="D101" s="27" t="str">
        <f t="shared" si="1"/>
        <v>北海道　遠別</v>
      </c>
      <c r="E101" s="31">
        <v>-6</v>
      </c>
      <c r="F101" s="39">
        <v>-11.1</v>
      </c>
      <c r="H101" s="27">
        <f>INDEX(地点選定リスト!$Q$7:$Q$842,MATCH(D101,地点選定リスト!$M$7:$M$842,0))</f>
        <v>-6</v>
      </c>
      <c r="I101" s="27">
        <f>INDEX(地点選定リスト!$R$7:$R$842,MATCH(D101,地点選定リスト!$M$7:$M$842,0))</f>
        <v>-11.1</v>
      </c>
    </row>
    <row r="102" spans="1:9" ht="21.75" customHeight="1">
      <c r="A102" s="38">
        <v>100</v>
      </c>
      <c r="B102" s="30" t="s">
        <v>3100</v>
      </c>
      <c r="C102" s="30" t="s">
        <v>3158</v>
      </c>
      <c r="D102" s="27" t="str">
        <f t="shared" si="1"/>
        <v>北海道　芦別</v>
      </c>
      <c r="E102" s="31">
        <v>-6.1</v>
      </c>
      <c r="F102" s="39">
        <v>-10.8</v>
      </c>
      <c r="H102" s="27">
        <f>INDEX(地点選定リスト!$Q$7:$Q$842,MATCH(D102,地点選定リスト!$M$7:$M$842,0))</f>
        <v>-6</v>
      </c>
      <c r="I102" s="27">
        <f>INDEX(地点選定リスト!$R$7:$R$842,MATCH(D102,地点選定リスト!$M$7:$M$842,0))</f>
        <v>-10.8</v>
      </c>
    </row>
    <row r="103" spans="1:9" ht="21.75" customHeight="1">
      <c r="A103" s="38">
        <v>101</v>
      </c>
      <c r="B103" s="30" t="s">
        <v>3100</v>
      </c>
      <c r="C103" s="30" t="s">
        <v>3157</v>
      </c>
      <c r="D103" s="27" t="str">
        <f t="shared" si="1"/>
        <v>北海道　倶知安</v>
      </c>
      <c r="E103" s="31">
        <v>-6</v>
      </c>
      <c r="F103" s="39">
        <v>-11.4</v>
      </c>
      <c r="H103" s="27">
        <f>INDEX(地点選定リスト!$Q$7:$Q$842,MATCH(D103,地点選定リスト!$M$7:$M$842,0))</f>
        <v>-6</v>
      </c>
      <c r="I103" s="27">
        <f>INDEX(地点選定リスト!$R$7:$R$842,MATCH(D103,地点選定リスト!$M$7:$M$842,0))</f>
        <v>-11.4</v>
      </c>
    </row>
    <row r="104" spans="1:9" ht="21.75" customHeight="1">
      <c r="A104" s="38">
        <v>102</v>
      </c>
      <c r="B104" s="30" t="s">
        <v>3100</v>
      </c>
      <c r="C104" s="30" t="s">
        <v>3156</v>
      </c>
      <c r="D104" s="27" t="str">
        <f t="shared" si="1"/>
        <v>北海道　紋別</v>
      </c>
      <c r="E104" s="31">
        <v>-6</v>
      </c>
      <c r="F104" s="39">
        <v>-9.6999999999999993</v>
      </c>
      <c r="H104" s="27">
        <f>INDEX(地点選定リスト!$Q$7:$Q$842,MATCH(D104,地点選定リスト!$M$7:$M$842,0))</f>
        <v>-6</v>
      </c>
      <c r="I104" s="27">
        <f>INDEX(地点選定リスト!$R$7:$R$842,MATCH(D104,地点選定リスト!$M$7:$M$842,0))</f>
        <v>-9.6999999999999993</v>
      </c>
    </row>
    <row r="105" spans="1:9" ht="21.75" customHeight="1">
      <c r="A105" s="38">
        <v>103</v>
      </c>
      <c r="B105" s="30" t="s">
        <v>3100</v>
      </c>
      <c r="C105" s="30" t="s">
        <v>3155</v>
      </c>
      <c r="D105" s="27" t="str">
        <f t="shared" si="1"/>
        <v>北海道　榊町</v>
      </c>
      <c r="E105" s="31">
        <v>-5.8</v>
      </c>
      <c r="F105" s="39">
        <v>-10.9</v>
      </c>
      <c r="H105" s="27">
        <f>INDEX(地点選定リスト!$Q$7:$Q$842,MATCH(D105,地点選定リスト!$M$7:$M$842,0))</f>
        <v>-5.8</v>
      </c>
      <c r="I105" s="27">
        <f>INDEX(地点選定リスト!$R$7:$R$842,MATCH(D105,地点選定リスト!$M$7:$M$842,0))</f>
        <v>-10.9</v>
      </c>
    </row>
    <row r="106" spans="1:9" ht="21.75" customHeight="1">
      <c r="A106" s="38">
        <v>104</v>
      </c>
      <c r="B106" s="30" t="s">
        <v>3100</v>
      </c>
      <c r="C106" s="30" t="s">
        <v>3154</v>
      </c>
      <c r="D106" s="27" t="str">
        <f t="shared" si="1"/>
        <v>北海道　天塩</v>
      </c>
      <c r="E106" s="31">
        <v>-5.6</v>
      </c>
      <c r="F106" s="39">
        <v>-9.9</v>
      </c>
      <c r="H106" s="27">
        <f>INDEX(地点選定リスト!$Q$7:$Q$842,MATCH(D106,地点選定リスト!$M$7:$M$842,0))</f>
        <v>-5.6</v>
      </c>
      <c r="I106" s="27">
        <f>INDEX(地点選定リスト!$R$7:$R$842,MATCH(D106,地点選定リスト!$M$7:$M$842,0))</f>
        <v>-9.9</v>
      </c>
    </row>
    <row r="107" spans="1:9" ht="21.75" customHeight="1">
      <c r="A107" s="38">
        <v>105</v>
      </c>
      <c r="B107" s="30" t="s">
        <v>3100</v>
      </c>
      <c r="C107" s="30" t="s">
        <v>3153</v>
      </c>
      <c r="D107" s="27" t="str">
        <f t="shared" si="1"/>
        <v>北海道　岩見沢</v>
      </c>
      <c r="E107" s="31">
        <v>-5.4</v>
      </c>
      <c r="F107" s="39">
        <v>-9</v>
      </c>
      <c r="H107" s="27">
        <f>INDEX(地点選定リスト!$Q$7:$Q$842,MATCH(D107,地点選定リスト!$M$7:$M$842,0))</f>
        <v>-5.4</v>
      </c>
      <c r="I107" s="27">
        <f>INDEX(地点選定リスト!$R$7:$R$842,MATCH(D107,地点選定リスト!$M$7:$M$842,0))</f>
        <v>-9</v>
      </c>
    </row>
    <row r="108" spans="1:9" ht="21.75" customHeight="1">
      <c r="A108" s="38">
        <v>106</v>
      </c>
      <c r="B108" s="30" t="s">
        <v>3100</v>
      </c>
      <c r="C108" s="30" t="s">
        <v>3152</v>
      </c>
      <c r="D108" s="27" t="str">
        <f t="shared" si="1"/>
        <v>北海道　森野</v>
      </c>
      <c r="E108" s="31">
        <v>-5.3</v>
      </c>
      <c r="F108" s="39">
        <v>-10.4</v>
      </c>
      <c r="H108" s="27">
        <f>INDEX(地点選定リスト!$Q$7:$Q$842,MATCH(D108,地点選定リスト!$M$7:$M$842,0))</f>
        <v>-5.3</v>
      </c>
      <c r="I108" s="27">
        <f>INDEX(地点選定リスト!$R$7:$R$842,MATCH(D108,地点選定リスト!$M$7:$M$842,0))</f>
        <v>-10.4</v>
      </c>
    </row>
    <row r="109" spans="1:9" ht="21.75" customHeight="1">
      <c r="A109" s="38">
        <v>107</v>
      </c>
      <c r="B109" s="30" t="s">
        <v>3100</v>
      </c>
      <c r="C109" s="30" t="s">
        <v>3151</v>
      </c>
      <c r="D109" s="27" t="str">
        <f t="shared" si="1"/>
        <v>北海道　支笏湖畔</v>
      </c>
      <c r="E109" s="31">
        <v>-5.2</v>
      </c>
      <c r="F109" s="39">
        <v>-8</v>
      </c>
      <c r="H109" s="27">
        <f>INDEX(地点選定リスト!$Q$7:$Q$842,MATCH(D109,地点選定リスト!$M$7:$M$842,0))</f>
        <v>-5.2</v>
      </c>
      <c r="I109" s="27">
        <f>INDEX(地点選定リスト!$R$7:$R$842,MATCH(D109,地点選定リスト!$M$7:$M$842,0))</f>
        <v>-8</v>
      </c>
    </row>
    <row r="110" spans="1:9" ht="21.75" customHeight="1">
      <c r="A110" s="38">
        <v>108</v>
      </c>
      <c r="B110" s="30" t="s">
        <v>3100</v>
      </c>
      <c r="C110" s="30" t="s">
        <v>3150</v>
      </c>
      <c r="D110" s="27" t="str">
        <f t="shared" si="1"/>
        <v>北海道　網走</v>
      </c>
      <c r="E110" s="31">
        <v>-5.2</v>
      </c>
      <c r="F110" s="39">
        <v>-8.6999999999999993</v>
      </c>
      <c r="H110" s="27">
        <f>INDEX(地点選定リスト!$Q$7:$Q$842,MATCH(D110,地点選定リスト!$M$7:$M$842,0))</f>
        <v>-5.2</v>
      </c>
      <c r="I110" s="27">
        <f>INDEX(地点選定リスト!$R$7:$R$842,MATCH(D110,地点選定リスト!$M$7:$M$842,0))</f>
        <v>-8.6999999999999993</v>
      </c>
    </row>
    <row r="111" spans="1:9" ht="21.75" customHeight="1">
      <c r="A111" s="38">
        <v>109</v>
      </c>
      <c r="B111" s="30" t="s">
        <v>3100</v>
      </c>
      <c r="C111" s="30" t="s">
        <v>3149</v>
      </c>
      <c r="D111" s="27" t="str">
        <f t="shared" si="1"/>
        <v>北海道　宗谷岬</v>
      </c>
      <c r="E111" s="31">
        <v>-5</v>
      </c>
      <c r="F111" s="39">
        <v>-7.4</v>
      </c>
      <c r="H111" s="27">
        <f>INDEX(地点選定リスト!$Q$7:$Q$842,MATCH(D111,地点選定リスト!$M$7:$M$842,0))</f>
        <v>-5</v>
      </c>
      <c r="I111" s="27">
        <f>INDEX(地点選定リスト!$R$7:$R$842,MATCH(D111,地点選定リスト!$M$7:$M$842,0))</f>
        <v>-7.4</v>
      </c>
    </row>
    <row r="112" spans="1:9" ht="21.75" customHeight="1">
      <c r="A112" s="38">
        <v>110</v>
      </c>
      <c r="B112" s="30" t="s">
        <v>3100</v>
      </c>
      <c r="C112" s="30" t="s">
        <v>3148</v>
      </c>
      <c r="D112" s="27" t="str">
        <f t="shared" si="1"/>
        <v>北海道　日高門別</v>
      </c>
      <c r="E112" s="31">
        <v>-4.9000000000000004</v>
      </c>
      <c r="F112" s="39">
        <v>-10.1</v>
      </c>
      <c r="H112" s="27">
        <f>INDEX(地点選定リスト!$Q$7:$Q$842,MATCH(D112,地点選定リスト!$M$7:$M$842,0))</f>
        <v>-4.9000000000000004</v>
      </c>
      <c r="I112" s="27">
        <f>INDEX(地点選定リスト!$R$7:$R$842,MATCH(D112,地点選定リスト!$M$7:$M$842,0))</f>
        <v>-10.1</v>
      </c>
    </row>
    <row r="113" spans="1:9" ht="21.75" customHeight="1">
      <c r="A113" s="38">
        <v>111</v>
      </c>
      <c r="B113" s="30" t="s">
        <v>3100</v>
      </c>
      <c r="C113" s="30" t="s">
        <v>3147</v>
      </c>
      <c r="D113" s="27" t="str">
        <f t="shared" si="1"/>
        <v>北海道　初山別</v>
      </c>
      <c r="E113" s="31">
        <v>-4.8</v>
      </c>
      <c r="F113" s="39">
        <v>-9.1</v>
      </c>
      <c r="H113" s="27">
        <f>INDEX(地点選定リスト!$Q$7:$Q$842,MATCH(D113,地点選定リスト!$M$7:$M$842,0))</f>
        <v>-4.8</v>
      </c>
      <c r="I113" s="27">
        <f>INDEX(地点選定リスト!$R$7:$R$842,MATCH(D113,地点選定リスト!$M$7:$M$842,0))</f>
        <v>-9.1</v>
      </c>
    </row>
    <row r="114" spans="1:9" ht="21.75" customHeight="1">
      <c r="A114" s="38">
        <v>112</v>
      </c>
      <c r="B114" s="30" t="s">
        <v>3100</v>
      </c>
      <c r="C114" s="30" t="s">
        <v>3146</v>
      </c>
      <c r="D114" s="27" t="str">
        <f t="shared" si="1"/>
        <v>北海道　蘭越</v>
      </c>
      <c r="E114" s="31">
        <v>-4.8</v>
      </c>
      <c r="F114" s="39">
        <v>-9.5</v>
      </c>
      <c r="H114" s="27">
        <f>INDEX(地点選定リスト!$Q$7:$Q$842,MATCH(D114,地点選定リスト!$M$7:$M$842,0))</f>
        <v>-4.8</v>
      </c>
      <c r="I114" s="27">
        <f>INDEX(地点選定リスト!$R$7:$R$842,MATCH(D114,地点選定リスト!$M$7:$M$842,0))</f>
        <v>-9.5</v>
      </c>
    </row>
    <row r="115" spans="1:9" ht="21.75" customHeight="1">
      <c r="A115" s="38">
        <v>113</v>
      </c>
      <c r="B115" s="30" t="s">
        <v>3100</v>
      </c>
      <c r="C115" s="30" t="s">
        <v>3145</v>
      </c>
      <c r="D115" s="27" t="str">
        <f t="shared" si="1"/>
        <v>北海道　三石</v>
      </c>
      <c r="E115" s="31">
        <v>-4.8</v>
      </c>
      <c r="F115" s="39">
        <v>-10.8</v>
      </c>
      <c r="H115" s="27">
        <f>INDEX(地点選定リスト!$Q$7:$Q$842,MATCH(D115,地点選定リスト!$M$7:$M$842,0))</f>
        <v>-4.8</v>
      </c>
      <c r="I115" s="27">
        <f>INDEX(地点選定リスト!$R$7:$R$842,MATCH(D115,地点選定リスト!$M$7:$M$842,0))</f>
        <v>-10.8</v>
      </c>
    </row>
    <row r="116" spans="1:9" ht="21.75" customHeight="1">
      <c r="A116" s="38">
        <v>114</v>
      </c>
      <c r="B116" s="30" t="s">
        <v>3100</v>
      </c>
      <c r="C116" s="30" t="s">
        <v>3144</v>
      </c>
      <c r="D116" s="27" t="str">
        <f t="shared" si="1"/>
        <v>北海道　稚内</v>
      </c>
      <c r="E116" s="31">
        <v>-4.7</v>
      </c>
      <c r="F116" s="39">
        <v>-6.8</v>
      </c>
      <c r="H116" s="27">
        <f>INDEX(地点選定リスト!$Q$7:$Q$842,MATCH(D116,地点選定リスト!$M$7:$M$842,0))</f>
        <v>-4.7</v>
      </c>
      <c r="I116" s="27">
        <f>INDEX(地点選定リスト!$R$7:$R$842,MATCH(D116,地点選定リスト!$M$7:$M$842,0))</f>
        <v>-6.8</v>
      </c>
    </row>
    <row r="117" spans="1:9" ht="21.75" customHeight="1">
      <c r="A117" s="38">
        <v>115</v>
      </c>
      <c r="B117" s="30" t="s">
        <v>3100</v>
      </c>
      <c r="C117" s="30" t="s">
        <v>3143</v>
      </c>
      <c r="D117" s="27" t="str">
        <f t="shared" si="1"/>
        <v>北海道　広尾</v>
      </c>
      <c r="E117" s="31">
        <v>-4.7</v>
      </c>
      <c r="F117" s="39">
        <v>-10.1</v>
      </c>
      <c r="H117" s="27">
        <f>INDEX(地点選定リスト!$Q$7:$Q$842,MATCH(D117,地点選定リスト!$M$7:$M$842,0))</f>
        <v>-4.7</v>
      </c>
      <c r="I117" s="27">
        <f>INDEX(地点選定リスト!$R$7:$R$842,MATCH(D117,地点選定リスト!$M$7:$M$842,0))</f>
        <v>-10.1</v>
      </c>
    </row>
    <row r="118" spans="1:9" ht="21.75" customHeight="1">
      <c r="A118" s="38">
        <v>116</v>
      </c>
      <c r="B118" s="30" t="s">
        <v>3100</v>
      </c>
      <c r="C118" s="30" t="s">
        <v>3142</v>
      </c>
      <c r="D118" s="27" t="str">
        <f t="shared" si="1"/>
        <v>北海道　羽幌</v>
      </c>
      <c r="E118" s="31">
        <v>-4.5999999999999996</v>
      </c>
      <c r="F118" s="39">
        <v>-9.1</v>
      </c>
      <c r="H118" s="27">
        <f>INDEX(地点選定リスト!$Q$7:$Q$842,MATCH(D118,地点選定リスト!$M$7:$M$842,0))</f>
        <v>-4.5999999999999996</v>
      </c>
      <c r="I118" s="27">
        <f>INDEX(地点選定リスト!$R$7:$R$842,MATCH(D118,地点選定リスト!$M$7:$M$842,0))</f>
        <v>-9.1</v>
      </c>
    </row>
    <row r="119" spans="1:9" ht="21.75" customHeight="1">
      <c r="A119" s="38">
        <v>117</v>
      </c>
      <c r="B119" s="30" t="s">
        <v>3100</v>
      </c>
      <c r="C119" s="30" t="s">
        <v>3141</v>
      </c>
      <c r="D119" s="27" t="str">
        <f t="shared" si="1"/>
        <v>北海道　美国</v>
      </c>
      <c r="E119" s="31">
        <v>-4.5</v>
      </c>
      <c r="F119" s="39">
        <v>-8.3000000000000007</v>
      </c>
      <c r="H119" s="27">
        <f>INDEX(地点選定リスト!$Q$7:$Q$842,MATCH(D119,地点選定リスト!$M$7:$M$842,0))</f>
        <v>-4.5</v>
      </c>
      <c r="I119" s="27">
        <f>INDEX(地点選定リスト!$R$7:$R$842,MATCH(D119,地点選定リスト!$M$7:$M$842,0))</f>
        <v>-8.3000000000000007</v>
      </c>
    </row>
    <row r="120" spans="1:9" ht="21.75" customHeight="1">
      <c r="A120" s="38">
        <v>118</v>
      </c>
      <c r="B120" s="30" t="s">
        <v>3100</v>
      </c>
      <c r="C120" s="30" t="s">
        <v>3140</v>
      </c>
      <c r="D120" s="27" t="str">
        <f t="shared" si="1"/>
        <v>北海道　余市</v>
      </c>
      <c r="E120" s="31">
        <v>-4.5</v>
      </c>
      <c r="F120" s="39">
        <v>-9</v>
      </c>
      <c r="H120" s="27">
        <f>INDEX(地点選定リスト!$Q$7:$Q$842,MATCH(D120,地点選定リスト!$M$7:$M$842,0))</f>
        <v>-4.5</v>
      </c>
      <c r="I120" s="27">
        <f>INDEX(地点選定リスト!$R$7:$R$842,MATCH(D120,地点選定リスト!$M$7:$M$842,0))</f>
        <v>-9</v>
      </c>
    </row>
    <row r="121" spans="1:9" ht="21.75" customHeight="1">
      <c r="A121" s="38">
        <v>119</v>
      </c>
      <c r="B121" s="30" t="s">
        <v>3100</v>
      </c>
      <c r="C121" s="30" t="s">
        <v>3139</v>
      </c>
      <c r="D121" s="27" t="str">
        <f t="shared" si="1"/>
        <v>北海道　羅臼</v>
      </c>
      <c r="E121" s="31">
        <v>-4.5</v>
      </c>
      <c r="F121" s="39">
        <v>-7.9</v>
      </c>
      <c r="H121" s="27">
        <f>INDEX(地点選定リスト!$Q$7:$Q$842,MATCH(D121,地点選定リスト!$M$7:$M$842,0))</f>
        <v>-4.5</v>
      </c>
      <c r="I121" s="27">
        <f>INDEX(地点選定リスト!$R$7:$R$842,MATCH(D121,地点選定リスト!$M$7:$M$842,0))</f>
        <v>-7.9</v>
      </c>
    </row>
    <row r="122" spans="1:9" ht="21.75" customHeight="1">
      <c r="A122" s="38">
        <v>120</v>
      </c>
      <c r="B122" s="30" t="s">
        <v>3100</v>
      </c>
      <c r="C122" s="30" t="s">
        <v>3138</v>
      </c>
      <c r="D122" s="27" t="str">
        <f t="shared" si="1"/>
        <v>北海道　登別</v>
      </c>
      <c r="E122" s="31">
        <v>-4.5</v>
      </c>
      <c r="F122" s="39">
        <v>-7.8</v>
      </c>
      <c r="H122" s="27">
        <f>INDEX(地点選定リスト!$Q$7:$Q$842,MATCH(D122,地点選定リスト!$M$7:$M$842,0))</f>
        <v>-4.5</v>
      </c>
      <c r="I122" s="27">
        <f>INDEX(地点選定リスト!$R$7:$R$842,MATCH(D122,地点選定リスト!$M$7:$M$842,0))</f>
        <v>-7.8</v>
      </c>
    </row>
    <row r="123" spans="1:9" ht="21.75" customHeight="1">
      <c r="A123" s="38">
        <v>121</v>
      </c>
      <c r="B123" s="30" t="s">
        <v>3100</v>
      </c>
      <c r="C123" s="30" t="s">
        <v>3137</v>
      </c>
      <c r="D123" s="27" t="str">
        <f t="shared" si="1"/>
        <v>北海道　石狩</v>
      </c>
      <c r="E123" s="31">
        <v>-4.4000000000000004</v>
      </c>
      <c r="F123" s="39">
        <v>-8.1</v>
      </c>
      <c r="H123" s="27">
        <f>INDEX(地点選定リスト!$Q$7:$Q$842,MATCH(D123,地点選定リスト!$M$7:$M$842,0))</f>
        <v>-4.4000000000000004</v>
      </c>
      <c r="I123" s="27">
        <f>INDEX(地点選定リスト!$R$7:$R$842,MATCH(D123,地点選定リスト!$M$7:$M$842,0))</f>
        <v>-8.1</v>
      </c>
    </row>
    <row r="124" spans="1:9" ht="21.75" customHeight="1">
      <c r="A124" s="38">
        <v>122</v>
      </c>
      <c r="B124" s="30" t="s">
        <v>3100</v>
      </c>
      <c r="C124" s="30" t="s">
        <v>3136</v>
      </c>
      <c r="D124" s="27" t="str">
        <f t="shared" si="1"/>
        <v>北海道　沓形</v>
      </c>
      <c r="E124" s="31">
        <v>-4.3</v>
      </c>
      <c r="F124" s="39">
        <v>-6.3</v>
      </c>
      <c r="H124" s="27">
        <f>INDEX(地点選定リスト!$Q$7:$Q$842,MATCH(D124,地点選定リスト!$M$7:$M$842,0))</f>
        <v>-4.3</v>
      </c>
      <c r="I124" s="27">
        <f>INDEX(地点選定リスト!$R$7:$R$842,MATCH(D124,地点選定リスト!$M$7:$M$842,0))</f>
        <v>-6.3</v>
      </c>
    </row>
    <row r="125" spans="1:9" ht="21.75" customHeight="1">
      <c r="A125" s="38">
        <v>123</v>
      </c>
      <c r="B125" s="30" t="s">
        <v>3100</v>
      </c>
      <c r="C125" s="30" t="s">
        <v>3135</v>
      </c>
      <c r="D125" s="27" t="str">
        <f t="shared" si="1"/>
        <v>北海道　留萌</v>
      </c>
      <c r="E125" s="31">
        <v>-4.3</v>
      </c>
      <c r="F125" s="39">
        <v>-8</v>
      </c>
      <c r="H125" s="27">
        <f>INDEX(地点選定リスト!$Q$7:$Q$842,MATCH(D125,地点選定リスト!$M$7:$M$842,0))</f>
        <v>-4.3</v>
      </c>
      <c r="I125" s="27">
        <f>INDEX(地点選定リスト!$R$7:$R$842,MATCH(D125,地点選定リスト!$M$7:$M$842,0))</f>
        <v>-8</v>
      </c>
    </row>
    <row r="126" spans="1:9" ht="21.75" customHeight="1">
      <c r="A126" s="38">
        <v>124</v>
      </c>
      <c r="B126" s="30" t="s">
        <v>3100</v>
      </c>
      <c r="C126" s="30" t="s">
        <v>3134</v>
      </c>
      <c r="D126" s="27" t="str">
        <f t="shared" si="1"/>
        <v>北海道　釧路</v>
      </c>
      <c r="E126" s="31">
        <v>-4.3</v>
      </c>
      <c r="F126" s="39">
        <v>-9.6999999999999993</v>
      </c>
      <c r="H126" s="27">
        <f>INDEX(地点選定リスト!$Q$7:$Q$842,MATCH(D126,地点選定リスト!$M$7:$M$842,0))</f>
        <v>-4.3</v>
      </c>
      <c r="I126" s="27">
        <f>INDEX(地点選定リスト!$R$7:$R$842,MATCH(D126,地点選定リスト!$M$7:$M$842,0))</f>
        <v>-9.6999999999999993</v>
      </c>
    </row>
    <row r="127" spans="1:9" ht="21.75" customHeight="1">
      <c r="A127" s="38">
        <v>125</v>
      </c>
      <c r="B127" s="30" t="s">
        <v>3100</v>
      </c>
      <c r="C127" s="30" t="s">
        <v>3133</v>
      </c>
      <c r="D127" s="27" t="str">
        <f t="shared" si="1"/>
        <v>北海道　長万部</v>
      </c>
      <c r="E127" s="31">
        <v>-4.3</v>
      </c>
      <c r="F127" s="39">
        <v>-9.1999999999999993</v>
      </c>
      <c r="H127" s="27">
        <f>INDEX(地点選定リスト!$Q$7:$Q$842,MATCH(D127,地点選定リスト!$M$7:$M$842,0))</f>
        <v>-4.3</v>
      </c>
      <c r="I127" s="27">
        <f>INDEX(地点選定リスト!$R$7:$R$842,MATCH(D127,地点選定リスト!$M$7:$M$842,0))</f>
        <v>-9.1999999999999993</v>
      </c>
    </row>
    <row r="128" spans="1:9" ht="21.75" customHeight="1">
      <c r="A128" s="38">
        <v>126</v>
      </c>
      <c r="B128" s="30" t="s">
        <v>3100</v>
      </c>
      <c r="C128" s="30" t="s">
        <v>3132</v>
      </c>
      <c r="D128" s="27" t="str">
        <f t="shared" si="1"/>
        <v>北海道　納沙布</v>
      </c>
      <c r="E128" s="31">
        <v>-4.2</v>
      </c>
      <c r="F128" s="39">
        <v>-6.3</v>
      </c>
      <c r="H128" s="27">
        <f>INDEX(地点選定リスト!$Q$7:$Q$842,MATCH(D128,地点選定リスト!$M$7:$M$842,0))</f>
        <v>-4.2</v>
      </c>
      <c r="I128" s="27">
        <f>INDEX(地点選定リスト!$R$7:$R$842,MATCH(D128,地点選定リスト!$M$7:$M$842,0))</f>
        <v>-6.3</v>
      </c>
    </row>
    <row r="129" spans="1:10" ht="21.75" customHeight="1">
      <c r="A129" s="38">
        <v>127</v>
      </c>
      <c r="B129" s="30" t="s">
        <v>3100</v>
      </c>
      <c r="C129" s="30" t="s">
        <v>3131</v>
      </c>
      <c r="D129" s="27" t="str">
        <f t="shared" si="1"/>
        <v>北海道　白老</v>
      </c>
      <c r="E129" s="31">
        <v>-4.2</v>
      </c>
      <c r="F129" s="39">
        <v>-9.1999999999999993</v>
      </c>
      <c r="H129" s="27">
        <f>INDEX(地点選定リスト!$Q$7:$Q$842,MATCH(D129,地点選定リスト!$M$7:$M$842,0))</f>
        <v>-4.2</v>
      </c>
      <c r="I129" s="27">
        <f>INDEX(地点選定リスト!$R$7:$R$842,MATCH(D129,地点選定リスト!$M$7:$M$842,0))</f>
        <v>-9.1999999999999993</v>
      </c>
    </row>
    <row r="130" spans="1:10" ht="21.75" customHeight="1">
      <c r="A130" s="38">
        <v>128</v>
      </c>
      <c r="B130" s="30" t="s">
        <v>3100</v>
      </c>
      <c r="C130" s="30" t="s">
        <v>2606</v>
      </c>
      <c r="D130" s="27" t="str">
        <f t="shared" si="1"/>
        <v>北海道　山口</v>
      </c>
      <c r="E130" s="31">
        <v>-4.0999999999999996</v>
      </c>
      <c r="F130" s="39">
        <v>-8.1999999999999993</v>
      </c>
      <c r="H130" s="27">
        <f>INDEX(地点選定リスト!$Q$7:$Q$842,MATCH(D130,地点選定リスト!$M$7:$M$842,0))</f>
        <v>-4.0999999999999996</v>
      </c>
      <c r="I130" s="27">
        <f>INDEX(地点選定リスト!$R$7:$R$842,MATCH(D130,地点選定リスト!$M$7:$M$842,0))</f>
        <v>-8.1999999999999993</v>
      </c>
    </row>
    <row r="131" spans="1:10" ht="21.75" customHeight="1">
      <c r="A131" s="38">
        <v>129</v>
      </c>
      <c r="B131" s="30" t="s">
        <v>3100</v>
      </c>
      <c r="C131" s="30" t="s">
        <v>3130</v>
      </c>
      <c r="D131" s="27" t="str">
        <f t="shared" si="1"/>
        <v>北海道　苫小牧</v>
      </c>
      <c r="E131" s="31">
        <v>-4.0999999999999996</v>
      </c>
      <c r="F131" s="39">
        <v>-8.9</v>
      </c>
      <c r="H131" s="27">
        <f>INDEX(地点選定リスト!$Q$7:$Q$842,MATCH(D131,地点選定リスト!$M$7:$M$842,0))</f>
        <v>-4.0999999999999996</v>
      </c>
      <c r="I131" s="27">
        <f>INDEX(地点選定リスト!$R$7:$R$842,MATCH(D131,地点選定リスト!$M$7:$M$842,0))</f>
        <v>-8.9</v>
      </c>
    </row>
    <row r="132" spans="1:10" ht="21.75" customHeight="1">
      <c r="A132" s="38">
        <v>130</v>
      </c>
      <c r="B132" s="30" t="s">
        <v>3100</v>
      </c>
      <c r="C132" s="30" t="s">
        <v>3129</v>
      </c>
      <c r="D132" s="27" t="str">
        <f t="shared" ref="D132:D195" si="2">B132&amp;"　"&amp;C132</f>
        <v>北海道　知方学</v>
      </c>
      <c r="E132" s="31">
        <v>-4</v>
      </c>
      <c r="F132" s="39">
        <v>-6.5</v>
      </c>
      <c r="H132" s="27">
        <f>INDEX(地点選定リスト!$Q$7:$Q$842,MATCH(D132,地点選定リスト!$M$7:$M$842,0))</f>
        <v>-4</v>
      </c>
      <c r="I132" s="27">
        <f>INDEX(地点選定リスト!$R$7:$R$842,MATCH(D132,地点選定リスト!$M$7:$M$842,0))</f>
        <v>-6.5</v>
      </c>
    </row>
    <row r="133" spans="1:10" ht="21.75" customHeight="1">
      <c r="A133" s="38">
        <v>131</v>
      </c>
      <c r="B133" s="30" t="s">
        <v>3100</v>
      </c>
      <c r="C133" s="30" t="s">
        <v>3128</v>
      </c>
      <c r="D133" s="27" t="str">
        <f t="shared" si="2"/>
        <v>北海道　厚田</v>
      </c>
      <c r="E133" s="31">
        <v>-3.9</v>
      </c>
      <c r="F133" s="39">
        <v>-7.9</v>
      </c>
      <c r="H133" s="27">
        <f>INDEX(地点選定リスト!$Q$7:$Q$842,MATCH(D133,地点選定リスト!$M$7:$M$842,0))</f>
        <v>-3.9</v>
      </c>
      <c r="I133" s="27">
        <f>INDEX(地点選定リスト!$R$7:$R$842,MATCH(D133,地点選定リスト!$M$7:$M$842,0))</f>
        <v>-7.9</v>
      </c>
    </row>
    <row r="134" spans="1:10" ht="21.75" customHeight="1">
      <c r="A134" s="38">
        <v>132</v>
      </c>
      <c r="B134" s="30" t="s">
        <v>3100</v>
      </c>
      <c r="C134" s="30" t="s">
        <v>3127</v>
      </c>
      <c r="D134" s="27" t="str">
        <f t="shared" si="2"/>
        <v>北海道　黒松内</v>
      </c>
      <c r="E134" s="31">
        <v>-3.9</v>
      </c>
      <c r="F134" s="39">
        <v>-8.8000000000000007</v>
      </c>
      <c r="H134" s="27">
        <f>INDEX(地点選定リスト!$Q$7:$Q$842,MATCH(D134,地点選定リスト!$M$7:$M$842,0))</f>
        <v>-3.9</v>
      </c>
      <c r="I134" s="27">
        <f>INDEX(地点選定リスト!$R$7:$R$842,MATCH(D134,地点選定リスト!$M$7:$M$842,0))</f>
        <v>-8.8000000000000007</v>
      </c>
    </row>
    <row r="135" spans="1:10" ht="21.75" customHeight="1">
      <c r="A135" s="38">
        <v>133</v>
      </c>
      <c r="B135" s="30" t="s">
        <v>3100</v>
      </c>
      <c r="C135" s="30" t="s">
        <v>3126</v>
      </c>
      <c r="D135" s="27" t="str">
        <f t="shared" si="2"/>
        <v>北海道　根室</v>
      </c>
      <c r="E135" s="31">
        <v>-3.8</v>
      </c>
      <c r="F135" s="39">
        <v>-7.3</v>
      </c>
      <c r="H135" s="27">
        <f>INDEX(地点選定リスト!$Q$7:$Q$842,MATCH(D135,地点選定リスト!$M$7:$M$842,0))</f>
        <v>-3.8</v>
      </c>
      <c r="I135" s="27">
        <f>INDEX(地点選定リスト!$R$7:$R$842,MATCH(D135,地点選定リスト!$M$7:$M$842,0))</f>
        <v>-7.3</v>
      </c>
    </row>
    <row r="136" spans="1:10" ht="21.75" customHeight="1">
      <c r="A136" s="38">
        <v>134</v>
      </c>
      <c r="B136" s="30" t="s">
        <v>3100</v>
      </c>
      <c r="C136" s="30" t="s">
        <v>3125</v>
      </c>
      <c r="D136" s="27" t="str">
        <f t="shared" si="2"/>
        <v>北海道　増毛</v>
      </c>
      <c r="E136" s="31">
        <v>-3.7</v>
      </c>
      <c r="F136" s="39">
        <v>-7.1</v>
      </c>
      <c r="H136" s="27">
        <f>INDEX(地点選定リスト!$Q$7:$Q$842,MATCH(D136,地点選定リスト!$M$7:$M$842,0))</f>
        <v>-3.7</v>
      </c>
      <c r="I136" s="27">
        <f>INDEX(地点選定リスト!$R$7:$R$842,MATCH(D136,地点選定リスト!$M$7:$M$842,0))</f>
        <v>-7.1</v>
      </c>
    </row>
    <row r="137" spans="1:10" ht="21.75" customHeight="1">
      <c r="A137" s="38">
        <v>135</v>
      </c>
      <c r="B137" s="30" t="s">
        <v>3100</v>
      </c>
      <c r="C137" s="30" t="s">
        <v>3124</v>
      </c>
      <c r="D137" s="27" t="str">
        <f t="shared" si="2"/>
        <v>北海道　大岸</v>
      </c>
      <c r="E137" s="31">
        <v>-3.7</v>
      </c>
      <c r="F137" s="39">
        <v>-8.5</v>
      </c>
      <c r="H137" s="27">
        <f>INDEX(地点選定リスト!$Q$7:$Q$842,MATCH(D137,地点選定リスト!$M$7:$M$842,0))</f>
        <v>-3.7</v>
      </c>
      <c r="I137" s="27">
        <f>INDEX(地点選定リスト!$R$7:$R$842,MATCH(D137,地点選定リスト!$M$7:$M$842,0))</f>
        <v>-8.5</v>
      </c>
    </row>
    <row r="138" spans="1:10" ht="21.75" customHeight="1">
      <c r="A138" s="38">
        <v>136</v>
      </c>
      <c r="B138" s="30" t="s">
        <v>3100</v>
      </c>
      <c r="C138" s="30" t="s">
        <v>3123</v>
      </c>
      <c r="D138" s="27" t="str">
        <f t="shared" si="2"/>
        <v>北海道　伊達</v>
      </c>
      <c r="E138" s="31">
        <v>-3.7</v>
      </c>
      <c r="F138" s="39">
        <v>-7.1</v>
      </c>
      <c r="H138" s="27">
        <f>INDEX(地点選定リスト!$Q$7:$Q$842,MATCH(D138,地点選定リスト!$M$7:$M$842,0))</f>
        <v>-3.7</v>
      </c>
      <c r="I138" s="27">
        <f>INDEX(地点選定リスト!$R$7:$R$842,MATCH(D138,地点選定リスト!$M$7:$M$842,0))</f>
        <v>-7.1</v>
      </c>
    </row>
    <row r="139" spans="1:10" ht="21.75" customHeight="1">
      <c r="A139" s="38">
        <v>137</v>
      </c>
      <c r="B139" s="30" t="s">
        <v>3100</v>
      </c>
      <c r="C139" s="30" t="s">
        <v>3122</v>
      </c>
      <c r="D139" s="27" t="str">
        <f t="shared" si="2"/>
        <v>北海道　森</v>
      </c>
      <c r="E139" s="31">
        <v>-3.7</v>
      </c>
      <c r="F139" s="39">
        <v>-7.2</v>
      </c>
      <c r="H139" s="27">
        <f>INDEX(地点選定リスト!$Q$7:$Q$842,MATCH(D139,地点選定リスト!$M$7:$M$842,0))</f>
        <v>-3.7</v>
      </c>
      <c r="I139" s="27">
        <f>INDEX(地点選定リスト!$R$7:$R$842,MATCH(D139,地点選定リスト!$M$7:$M$842,0))</f>
        <v>-7.2</v>
      </c>
    </row>
    <row r="140" spans="1:10" ht="21.75" customHeight="1">
      <c r="A140" s="38">
        <v>138</v>
      </c>
      <c r="B140" s="30" t="s">
        <v>3100</v>
      </c>
      <c r="C140" s="30" t="s">
        <v>3121</v>
      </c>
      <c r="D140" s="27" t="str">
        <f t="shared" si="2"/>
        <v>北海道　今金</v>
      </c>
      <c r="E140" s="31">
        <v>-3.6</v>
      </c>
      <c r="F140" s="39">
        <v>-7.3</v>
      </c>
      <c r="H140" s="27">
        <f>INDEX(地点選定リスト!$Q$7:$Q$842,MATCH(D140,地点選定リスト!$M$7:$M$842,0))</f>
        <v>-3.6</v>
      </c>
      <c r="I140" s="27">
        <f>INDEX(地点選定リスト!$R$7:$R$842,MATCH(D140,地点選定リスト!$M$7:$M$842,0))</f>
        <v>-7.3</v>
      </c>
    </row>
    <row r="141" spans="1:10" ht="21.75" customHeight="1">
      <c r="A141" s="38">
        <v>139</v>
      </c>
      <c r="B141" s="30" t="s">
        <v>3100</v>
      </c>
      <c r="C141" s="57" t="s">
        <v>3286</v>
      </c>
      <c r="D141" s="27" t="str">
        <f t="shared" si="2"/>
        <v>北海道　大野</v>
      </c>
      <c r="E141" s="31">
        <v>-3.5</v>
      </c>
      <c r="F141" s="39">
        <v>-7.4</v>
      </c>
      <c r="H141" s="27">
        <f>INDEX(地点選定リスト!$Q$7:$Q$842,MATCH(D141,地点選定リスト!$M$7:$M$842,0))</f>
        <v>-3.5</v>
      </c>
      <c r="I141" s="27">
        <f>INDEX(地点選定リスト!$R$7:$R$842,MATCH(D141,地点選定リスト!$M$7:$M$842,0))</f>
        <v>-7.4</v>
      </c>
      <c r="J141" s="54" t="s">
        <v>3287</v>
      </c>
    </row>
    <row r="142" spans="1:10" ht="21.75" customHeight="1">
      <c r="A142" s="38">
        <v>140</v>
      </c>
      <c r="B142" s="30" t="s">
        <v>3100</v>
      </c>
      <c r="C142" s="30" t="s">
        <v>3120</v>
      </c>
      <c r="D142" s="27" t="str">
        <f t="shared" si="2"/>
        <v>北海道　焼尻</v>
      </c>
      <c r="E142" s="31">
        <v>-3.4</v>
      </c>
      <c r="F142" s="39">
        <v>-5.0999999999999996</v>
      </c>
      <c r="H142" s="27">
        <f>INDEX(地点選定リスト!$Q$7:$Q$842,MATCH(D142,地点選定リスト!$M$7:$M$842,0))</f>
        <v>-3.4</v>
      </c>
      <c r="I142" s="27">
        <f>INDEX(地点選定リスト!$R$7:$R$842,MATCH(D142,地点選定リスト!$M$7:$M$842,0))</f>
        <v>-5.0999999999999996</v>
      </c>
    </row>
    <row r="143" spans="1:10" ht="21.75" customHeight="1">
      <c r="A143" s="38">
        <v>141</v>
      </c>
      <c r="B143" s="30" t="s">
        <v>3100</v>
      </c>
      <c r="C143" s="30" t="s">
        <v>3119</v>
      </c>
      <c r="D143" s="27" t="str">
        <f t="shared" si="2"/>
        <v>北海道　浜益</v>
      </c>
      <c r="E143" s="31">
        <v>-3.4</v>
      </c>
      <c r="F143" s="39">
        <v>-7.2</v>
      </c>
      <c r="H143" s="27">
        <f>INDEX(地点選定リスト!$Q$7:$Q$842,MATCH(D143,地点選定リスト!$M$7:$M$842,0))</f>
        <v>-3.4</v>
      </c>
      <c r="I143" s="27">
        <f>INDEX(地点選定リスト!$R$7:$R$842,MATCH(D143,地点選定リスト!$M$7:$M$842,0))</f>
        <v>-7.2</v>
      </c>
    </row>
    <row r="144" spans="1:10" ht="21.75" customHeight="1">
      <c r="A144" s="38">
        <v>142</v>
      </c>
      <c r="B144" s="30" t="s">
        <v>3100</v>
      </c>
      <c r="C144" s="30" t="s">
        <v>3118</v>
      </c>
      <c r="D144" s="27" t="str">
        <f t="shared" si="2"/>
        <v>北海道　岩内</v>
      </c>
      <c r="E144" s="31">
        <v>-3.3</v>
      </c>
      <c r="F144" s="39">
        <v>-6.3</v>
      </c>
      <c r="H144" s="27">
        <f>INDEX(地点選定リスト!$Q$7:$Q$842,MATCH(D144,地点選定リスト!$M$7:$M$842,0))</f>
        <v>-3.3</v>
      </c>
      <c r="I144" s="27">
        <f>INDEX(地点選定リスト!$R$7:$R$842,MATCH(D144,地点選定リスト!$M$7:$M$842,0))</f>
        <v>-6.3</v>
      </c>
    </row>
    <row r="145" spans="1:9" ht="21.75" customHeight="1">
      <c r="A145" s="38">
        <v>143</v>
      </c>
      <c r="B145" s="30" t="s">
        <v>3100</v>
      </c>
      <c r="C145" s="30" t="s">
        <v>3117</v>
      </c>
      <c r="D145" s="27" t="str">
        <f t="shared" si="2"/>
        <v>北海道　小樽</v>
      </c>
      <c r="E145" s="31">
        <v>-3.2</v>
      </c>
      <c r="F145" s="39">
        <v>-6</v>
      </c>
      <c r="H145" s="27">
        <f>INDEX(地点選定リスト!$Q$7:$Q$842,MATCH(D145,地点選定リスト!$M$7:$M$842,0))</f>
        <v>-3.2</v>
      </c>
      <c r="I145" s="27">
        <f>INDEX(地点選定リスト!$R$7:$R$842,MATCH(D145,地点選定リスト!$M$7:$M$842,0))</f>
        <v>-6</v>
      </c>
    </row>
    <row r="146" spans="1:9" ht="21.75" customHeight="1">
      <c r="A146" s="38">
        <v>144</v>
      </c>
      <c r="B146" s="30" t="s">
        <v>3100</v>
      </c>
      <c r="C146" s="30" t="s">
        <v>3116</v>
      </c>
      <c r="D146" s="27" t="str">
        <f t="shared" si="2"/>
        <v>北海道　鶉</v>
      </c>
      <c r="E146" s="31">
        <v>-3.2</v>
      </c>
      <c r="F146" s="39">
        <v>-7.5</v>
      </c>
      <c r="H146" s="27">
        <f>INDEX(地点選定リスト!$Q$7:$Q$842,MATCH(D146,地点選定リスト!$M$7:$M$842,0))</f>
        <v>-3.2</v>
      </c>
      <c r="I146" s="27">
        <f>INDEX(地点選定リスト!$R$7:$R$842,MATCH(D146,地点選定リスト!$M$7:$M$842,0))</f>
        <v>-7.5</v>
      </c>
    </row>
    <row r="147" spans="1:9" ht="21.75" customHeight="1">
      <c r="A147" s="38">
        <v>145</v>
      </c>
      <c r="B147" s="30" t="s">
        <v>3100</v>
      </c>
      <c r="C147" s="30" t="s">
        <v>3115</v>
      </c>
      <c r="D147" s="27" t="str">
        <f t="shared" si="2"/>
        <v>北海道　静内</v>
      </c>
      <c r="E147" s="31">
        <v>-3.1</v>
      </c>
      <c r="F147" s="39">
        <v>-7.6</v>
      </c>
      <c r="H147" s="27">
        <f>INDEX(地点選定リスト!$Q$7:$Q$842,MATCH(D147,地点選定リスト!$M$7:$M$842,0))</f>
        <v>-3.1</v>
      </c>
      <c r="I147" s="27">
        <f>INDEX(地点選定リスト!$R$7:$R$842,MATCH(D147,地点選定リスト!$M$7:$M$842,0))</f>
        <v>-7.6</v>
      </c>
    </row>
    <row r="148" spans="1:9" ht="21.75" customHeight="1">
      <c r="A148" s="38">
        <v>146</v>
      </c>
      <c r="B148" s="30" t="s">
        <v>3100</v>
      </c>
      <c r="C148" s="30" t="s">
        <v>3114</v>
      </c>
      <c r="D148" s="27" t="str">
        <f t="shared" si="2"/>
        <v>北海道　浦河</v>
      </c>
      <c r="E148" s="31">
        <v>-2.5</v>
      </c>
      <c r="F148" s="39">
        <v>-5.8</v>
      </c>
      <c r="H148" s="27">
        <f>INDEX(地点選定リスト!$Q$7:$Q$842,MATCH(D148,地点選定リスト!$M$7:$M$842,0))</f>
        <v>-2.5</v>
      </c>
      <c r="I148" s="27">
        <f>INDEX(地点選定リスト!$R$7:$R$842,MATCH(D148,地点選定リスト!$M$7:$M$842,0))</f>
        <v>-5.8</v>
      </c>
    </row>
    <row r="149" spans="1:9" ht="21.75" customHeight="1">
      <c r="A149" s="38">
        <v>147</v>
      </c>
      <c r="B149" s="30" t="s">
        <v>3100</v>
      </c>
      <c r="C149" s="30" t="s">
        <v>3113</v>
      </c>
      <c r="D149" s="27" t="str">
        <f t="shared" si="2"/>
        <v>北海道　八雲</v>
      </c>
      <c r="E149" s="31">
        <v>-2.5</v>
      </c>
      <c r="F149" s="39">
        <v>-6.7</v>
      </c>
      <c r="H149" s="27">
        <f>INDEX(地点選定リスト!$Q$7:$Q$842,MATCH(D149,地点選定リスト!$M$7:$M$842,0))</f>
        <v>-2.5</v>
      </c>
      <c r="I149" s="27">
        <f>INDEX(地点選定リスト!$R$7:$R$842,MATCH(D149,地点選定リスト!$M$7:$M$842,0))</f>
        <v>-6.7</v>
      </c>
    </row>
    <row r="150" spans="1:9" ht="21.75" customHeight="1">
      <c r="A150" s="38">
        <v>148</v>
      </c>
      <c r="B150" s="30" t="s">
        <v>3100</v>
      </c>
      <c r="C150" s="30" t="s">
        <v>3112</v>
      </c>
      <c r="D150" s="27" t="str">
        <f t="shared" si="2"/>
        <v>北海道　川汲</v>
      </c>
      <c r="E150" s="31">
        <v>-2.5</v>
      </c>
      <c r="F150" s="39">
        <v>-5.5</v>
      </c>
      <c r="H150" s="27">
        <f>INDEX(地点選定リスト!$Q$7:$Q$842,MATCH(D150,地点選定リスト!$M$7:$M$842,0))</f>
        <v>-2.5</v>
      </c>
      <c r="I150" s="27">
        <f>INDEX(地点選定リスト!$R$7:$R$842,MATCH(D150,地点選定リスト!$M$7:$M$842,0))</f>
        <v>-5.5</v>
      </c>
    </row>
    <row r="151" spans="1:9" ht="21.75" customHeight="1">
      <c r="A151" s="38">
        <v>149</v>
      </c>
      <c r="B151" s="30" t="s">
        <v>3100</v>
      </c>
      <c r="C151" s="30" t="s">
        <v>3111</v>
      </c>
      <c r="D151" s="27" t="str">
        <f t="shared" si="2"/>
        <v>北海道　室蘭</v>
      </c>
      <c r="E151" s="31">
        <v>-2.1</v>
      </c>
      <c r="F151" s="39">
        <v>-4.5</v>
      </c>
      <c r="H151" s="27">
        <f>INDEX(地点選定リスト!$Q$7:$Q$842,MATCH(D151,地点選定リスト!$M$7:$M$842,0))</f>
        <v>-2.1</v>
      </c>
      <c r="I151" s="27">
        <f>INDEX(地点選定リスト!$R$7:$R$842,MATCH(D151,地点選定リスト!$M$7:$M$842,0))</f>
        <v>-4.5</v>
      </c>
    </row>
    <row r="152" spans="1:9" ht="21.75" customHeight="1">
      <c r="A152" s="38">
        <v>150</v>
      </c>
      <c r="B152" s="30" t="s">
        <v>3100</v>
      </c>
      <c r="C152" s="30" t="s">
        <v>3110</v>
      </c>
      <c r="D152" s="27" t="str">
        <f t="shared" si="2"/>
        <v>北海道　えりも岬</v>
      </c>
      <c r="E152" s="31">
        <v>-2</v>
      </c>
      <c r="F152" s="39">
        <v>-4.0999999999999996</v>
      </c>
      <c r="H152" s="27">
        <f>INDEX(地点選定リスト!$Q$7:$Q$842,MATCH(D152,地点選定リスト!$M$7:$M$842,0))</f>
        <v>-2</v>
      </c>
      <c r="I152" s="27">
        <f>INDEX(地点選定リスト!$R$7:$R$842,MATCH(D152,地点選定リスト!$M$7:$M$842,0))</f>
        <v>-4.0999999999999996</v>
      </c>
    </row>
    <row r="153" spans="1:9" ht="21.75" customHeight="1">
      <c r="A153" s="38">
        <v>151</v>
      </c>
      <c r="B153" s="30" t="s">
        <v>3100</v>
      </c>
      <c r="C153" s="30" t="s">
        <v>3109</v>
      </c>
      <c r="D153" s="27" t="str">
        <f t="shared" si="2"/>
        <v>北海道　札幌</v>
      </c>
      <c r="E153" s="31">
        <v>-2.7</v>
      </c>
      <c r="F153" s="39">
        <v>-5.7</v>
      </c>
      <c r="H153" s="27">
        <f>INDEX(地点選定リスト!$Q$7:$Q$842,MATCH(D153,地点選定リスト!$M$7:$M$842,0))</f>
        <v>-2.7</v>
      </c>
      <c r="I153" s="27">
        <f>INDEX(地点選定リスト!$R$7:$R$842,MATCH(D153,地点選定リスト!$M$7:$M$842,0))</f>
        <v>-5.7</v>
      </c>
    </row>
    <row r="154" spans="1:9" ht="21.75" customHeight="1">
      <c r="A154" s="38">
        <v>152</v>
      </c>
      <c r="B154" s="30" t="s">
        <v>3100</v>
      </c>
      <c r="C154" s="30" t="s">
        <v>3108</v>
      </c>
      <c r="D154" s="27" t="str">
        <f t="shared" si="2"/>
        <v>北海道　函館</v>
      </c>
      <c r="E154" s="31">
        <v>-2.7</v>
      </c>
      <c r="F154" s="39">
        <v>-6.4</v>
      </c>
      <c r="H154" s="27">
        <f>INDEX(地点選定リスト!$Q$7:$Q$842,MATCH(D154,地点選定リスト!$M$7:$M$842,0))</f>
        <v>-2.7</v>
      </c>
      <c r="I154" s="27">
        <f>INDEX(地点選定リスト!$R$7:$R$842,MATCH(D154,地点選定リスト!$M$7:$M$842,0))</f>
        <v>-6.4</v>
      </c>
    </row>
    <row r="155" spans="1:9" ht="21.75" customHeight="1">
      <c r="A155" s="40">
        <v>153</v>
      </c>
      <c r="B155" s="30" t="s">
        <v>3100</v>
      </c>
      <c r="C155" s="28" t="s">
        <v>3107</v>
      </c>
      <c r="D155" s="27" t="str">
        <f t="shared" si="2"/>
        <v>北海道　寿都</v>
      </c>
      <c r="E155" s="31">
        <v>-2.4</v>
      </c>
      <c r="F155" s="39">
        <v>-4.5</v>
      </c>
      <c r="H155" s="27">
        <f>INDEX(地点選定リスト!$Q$7:$Q$842,MATCH(D155,地点選定リスト!$M$7:$M$842,0))</f>
        <v>-2.4</v>
      </c>
      <c r="I155" s="27">
        <f>INDEX(地点選定リスト!$R$7:$R$842,MATCH(D155,地点選定リスト!$M$7:$M$842,0))</f>
        <v>-4.5</v>
      </c>
    </row>
    <row r="156" spans="1:9" ht="21.75" customHeight="1">
      <c r="A156" s="40">
        <v>154</v>
      </c>
      <c r="B156" s="30" t="s">
        <v>3100</v>
      </c>
      <c r="C156" s="28" t="s">
        <v>3106</v>
      </c>
      <c r="D156" s="27" t="str">
        <f t="shared" si="2"/>
        <v>北海道　木古内</v>
      </c>
      <c r="E156" s="31">
        <v>-2.2999999999999998</v>
      </c>
      <c r="F156" s="39">
        <v>-5.5</v>
      </c>
      <c r="H156" s="27">
        <f>INDEX(地点選定リスト!$Q$7:$Q$842,MATCH(D156,地点選定リスト!$M$7:$M$842,0))</f>
        <v>-2.2999999999999998</v>
      </c>
      <c r="I156" s="27">
        <f>INDEX(地点選定リスト!$R$7:$R$842,MATCH(D156,地点選定リスト!$M$7:$M$842,0))</f>
        <v>-5.5</v>
      </c>
    </row>
    <row r="157" spans="1:9" ht="21.75" customHeight="1">
      <c r="A157" s="40">
        <v>155</v>
      </c>
      <c r="B157" s="30" t="s">
        <v>3100</v>
      </c>
      <c r="C157" s="28" t="s">
        <v>3105</v>
      </c>
      <c r="D157" s="27" t="str">
        <f t="shared" si="2"/>
        <v>北海道　熊石</v>
      </c>
      <c r="E157" s="31">
        <v>-2.2999999999999998</v>
      </c>
      <c r="F157" s="39">
        <v>-4.8</v>
      </c>
      <c r="H157" s="27">
        <f>INDEX(地点選定リスト!$Q$7:$Q$842,MATCH(D157,地点選定リスト!$M$7:$M$842,0))</f>
        <v>-2.2999999999999998</v>
      </c>
      <c r="I157" s="27">
        <f>INDEX(地点選定リスト!$R$7:$R$842,MATCH(D157,地点選定リスト!$M$7:$M$842,0))</f>
        <v>-4.8</v>
      </c>
    </row>
    <row r="158" spans="1:9" ht="21.75" customHeight="1">
      <c r="A158" s="40">
        <v>156</v>
      </c>
      <c r="B158" s="30" t="s">
        <v>3100</v>
      </c>
      <c r="C158" s="28" t="s">
        <v>3104</v>
      </c>
      <c r="D158" s="27" t="str">
        <f t="shared" si="2"/>
        <v>北海道　神恵内</v>
      </c>
      <c r="E158" s="31">
        <v>-2.2000000000000002</v>
      </c>
      <c r="F158" s="39">
        <v>-4.0999999999999996</v>
      </c>
      <c r="H158" s="27">
        <f>INDEX(地点選定リスト!$Q$7:$Q$842,MATCH(D158,地点選定リスト!$M$7:$M$842,0))</f>
        <v>-2.2000000000000002</v>
      </c>
      <c r="I158" s="27">
        <f>INDEX(地点選定リスト!$R$7:$R$842,MATCH(D158,地点選定リスト!$M$7:$M$842,0))</f>
        <v>-4.0999999999999996</v>
      </c>
    </row>
    <row r="159" spans="1:9" ht="21.75" customHeight="1">
      <c r="A159" s="40">
        <v>157</v>
      </c>
      <c r="B159" s="30" t="s">
        <v>3100</v>
      </c>
      <c r="C159" s="28" t="s">
        <v>3103</v>
      </c>
      <c r="D159" s="27" t="str">
        <f t="shared" si="2"/>
        <v>北海道　せたな</v>
      </c>
      <c r="E159" s="31">
        <v>-1.4</v>
      </c>
      <c r="F159" s="39">
        <v>-4.0999999999999996</v>
      </c>
      <c r="H159" s="27">
        <f>INDEX(地点選定リスト!$Q$7:$Q$842,MATCH(D159,地点選定リスト!$M$7:$M$842,0))</f>
        <v>-1.4</v>
      </c>
      <c r="I159" s="27">
        <f>INDEX(地点選定リスト!$R$7:$R$842,MATCH(D159,地点選定リスト!$M$7:$M$842,0))</f>
        <v>-4.0999999999999996</v>
      </c>
    </row>
    <row r="160" spans="1:9" ht="21.75" customHeight="1">
      <c r="A160" s="40">
        <v>158</v>
      </c>
      <c r="B160" s="30" t="s">
        <v>3100</v>
      </c>
      <c r="C160" s="28" t="s">
        <v>3102</v>
      </c>
      <c r="D160" s="27" t="str">
        <f t="shared" si="2"/>
        <v>北海道　江差</v>
      </c>
      <c r="E160" s="31">
        <v>-0.8</v>
      </c>
      <c r="F160" s="39">
        <v>-3.3</v>
      </c>
      <c r="H160" s="27">
        <f>INDEX(地点選定リスト!$Q$7:$Q$842,MATCH(D160,地点選定リスト!$M$7:$M$842,0))</f>
        <v>-0.8</v>
      </c>
      <c r="I160" s="27">
        <f>INDEX(地点選定リスト!$R$7:$R$842,MATCH(D160,地点選定リスト!$M$7:$M$842,0))</f>
        <v>-3.3</v>
      </c>
    </row>
    <row r="161" spans="1:9" ht="21.75" customHeight="1">
      <c r="A161" s="40">
        <v>159</v>
      </c>
      <c r="B161" s="30" t="s">
        <v>3100</v>
      </c>
      <c r="C161" s="28" t="s">
        <v>3101</v>
      </c>
      <c r="D161" s="27" t="str">
        <f t="shared" si="2"/>
        <v>北海道　奥尻</v>
      </c>
      <c r="E161" s="31">
        <v>-0.7</v>
      </c>
      <c r="F161" s="39">
        <v>-2.7</v>
      </c>
      <c r="H161" s="27">
        <f>INDEX(地点選定リスト!$Q$7:$Q$842,MATCH(D161,地点選定リスト!$M$7:$M$842,0))</f>
        <v>-0.7</v>
      </c>
      <c r="I161" s="27">
        <f>INDEX(地点選定リスト!$R$7:$R$842,MATCH(D161,地点選定リスト!$M$7:$M$842,0))</f>
        <v>-2.7</v>
      </c>
    </row>
    <row r="162" spans="1:9" ht="21.75" customHeight="1">
      <c r="A162" s="40">
        <v>160</v>
      </c>
      <c r="B162" s="30" t="s">
        <v>3100</v>
      </c>
      <c r="C162" s="28" t="s">
        <v>3099</v>
      </c>
      <c r="D162" s="27" t="str">
        <f t="shared" si="2"/>
        <v>北海道　松前</v>
      </c>
      <c r="E162" s="31">
        <v>-0.6</v>
      </c>
      <c r="F162" s="39">
        <v>-2.7</v>
      </c>
      <c r="H162" s="27">
        <f>INDEX(地点選定リスト!$Q$7:$Q$842,MATCH(D162,地点選定リスト!$M$7:$M$842,0))</f>
        <v>-0.6</v>
      </c>
      <c r="I162" s="27">
        <f>INDEX(地点選定リスト!$R$7:$R$842,MATCH(D162,地点選定リスト!$M$7:$M$842,0))</f>
        <v>-2.7</v>
      </c>
    </row>
    <row r="163" spans="1:9" ht="21.75" customHeight="1">
      <c r="A163" s="38">
        <v>161</v>
      </c>
      <c r="B163" s="30" t="s">
        <v>3080</v>
      </c>
      <c r="C163" s="30" t="s">
        <v>3098</v>
      </c>
      <c r="D163" s="27" t="str">
        <f t="shared" si="2"/>
        <v>青森県　酸ケ湯</v>
      </c>
      <c r="E163" s="31">
        <v>-7.1</v>
      </c>
      <c r="F163" s="39">
        <v>-9.1</v>
      </c>
      <c r="H163" s="27">
        <f>INDEX(地点選定リスト!$Q$7:$Q$842,MATCH(D163,地点選定リスト!$M$7:$M$842,0))</f>
        <v>-7.1</v>
      </c>
      <c r="I163" s="27">
        <f>INDEX(地点選定リスト!$R$7:$R$842,MATCH(D163,地点選定リスト!$M$7:$M$842,0))</f>
        <v>-9.1</v>
      </c>
    </row>
    <row r="164" spans="1:9" ht="21.75" customHeight="1">
      <c r="A164" s="38">
        <v>162</v>
      </c>
      <c r="B164" s="30" t="s">
        <v>3080</v>
      </c>
      <c r="C164" s="30" t="s">
        <v>3097</v>
      </c>
      <c r="D164" s="27" t="str">
        <f t="shared" si="2"/>
        <v>青森県　休屋</v>
      </c>
      <c r="E164" s="31">
        <v>-3.7</v>
      </c>
      <c r="F164" s="39">
        <v>-6.8</v>
      </c>
      <c r="H164" s="27">
        <f>INDEX(地点選定リスト!$Q$7:$Q$842,MATCH(D164,地点選定リスト!$M$7:$M$842,0))</f>
        <v>-3.7</v>
      </c>
      <c r="I164" s="27">
        <f>INDEX(地点選定リスト!$R$7:$R$842,MATCH(D164,地点選定リスト!$M$7:$M$842,0))</f>
        <v>-6.8</v>
      </c>
    </row>
    <row r="165" spans="1:9" ht="21.75" customHeight="1">
      <c r="A165" s="38">
        <v>163</v>
      </c>
      <c r="B165" s="30" t="s">
        <v>3080</v>
      </c>
      <c r="C165" s="55" t="s">
        <v>314</v>
      </c>
      <c r="D165" s="27" t="str">
        <f t="shared" si="2"/>
        <v>青森県　碇ケ関</v>
      </c>
      <c r="E165" s="31">
        <v>-2.9</v>
      </c>
      <c r="F165" s="39">
        <v>-6.5</v>
      </c>
      <c r="H165" s="27">
        <f>INDEX(地点選定リスト!$Q$7:$Q$842,MATCH(D165,地点選定リスト!$M$7:$M$842,0))</f>
        <v>-2.9</v>
      </c>
      <c r="I165" s="27">
        <f>INDEX(地点選定リスト!$R$7:$R$842,MATCH(D165,地点選定リスト!$M$7:$M$842,0))</f>
        <v>-6.5</v>
      </c>
    </row>
    <row r="166" spans="1:9" ht="21.75" customHeight="1">
      <c r="A166" s="38">
        <v>164</v>
      </c>
      <c r="B166" s="30" t="s">
        <v>3080</v>
      </c>
      <c r="C166" s="30" t="s">
        <v>330</v>
      </c>
      <c r="D166" s="27" t="str">
        <f t="shared" si="2"/>
        <v>青森県　六ケ所</v>
      </c>
      <c r="E166" s="31">
        <v>-1.9</v>
      </c>
      <c r="F166" s="39">
        <v>-4.7</v>
      </c>
      <c r="H166" s="27">
        <f>INDEX(地点選定リスト!$Q$7:$Q$842,MATCH(D166,地点選定リスト!$M$7:$M$842,0))</f>
        <v>-1.9</v>
      </c>
      <c r="I166" s="27">
        <f>INDEX(地点選定リスト!$R$7:$R$842,MATCH(D166,地点選定リスト!$M$7:$M$842,0))</f>
        <v>-4.7</v>
      </c>
    </row>
    <row r="167" spans="1:9" ht="21.75" customHeight="1">
      <c r="A167" s="38">
        <v>165</v>
      </c>
      <c r="B167" s="30" t="s">
        <v>3080</v>
      </c>
      <c r="C167" s="30" t="s">
        <v>3096</v>
      </c>
      <c r="D167" s="27" t="str">
        <f t="shared" si="2"/>
        <v>青森県　三戸</v>
      </c>
      <c r="E167" s="31">
        <v>-1.9</v>
      </c>
      <c r="F167" s="39">
        <v>-6.4</v>
      </c>
      <c r="H167" s="27">
        <f>INDEX(地点選定リスト!$Q$7:$Q$842,MATCH(D167,地点選定リスト!$M$7:$M$842,0))</f>
        <v>-1.9</v>
      </c>
      <c r="I167" s="27">
        <f>INDEX(地点選定リスト!$R$7:$R$842,MATCH(D167,地点選定リスト!$M$7:$M$842,0))</f>
        <v>-6.4</v>
      </c>
    </row>
    <row r="168" spans="1:9" ht="21.75" customHeight="1">
      <c r="A168" s="38">
        <v>166</v>
      </c>
      <c r="B168" s="30" t="s">
        <v>3080</v>
      </c>
      <c r="C168" s="30" t="s">
        <v>3095</v>
      </c>
      <c r="D168" s="27" t="str">
        <f t="shared" si="2"/>
        <v>青森県　野辺地</v>
      </c>
      <c r="E168" s="31">
        <v>-1.6</v>
      </c>
      <c r="F168" s="39">
        <v>-4.7</v>
      </c>
      <c r="H168" s="27">
        <f>INDEX(地点選定リスト!$Q$7:$Q$842,MATCH(D168,地点選定リスト!$M$7:$M$842,0))</f>
        <v>-1.6</v>
      </c>
      <c r="I168" s="27">
        <f>INDEX(地点選定リスト!$R$7:$R$842,MATCH(D168,地点選定リスト!$M$7:$M$842,0))</f>
        <v>-4.7</v>
      </c>
    </row>
    <row r="169" spans="1:9" ht="21.75" customHeight="1">
      <c r="A169" s="38">
        <v>167</v>
      </c>
      <c r="B169" s="30" t="s">
        <v>3080</v>
      </c>
      <c r="C169" s="30" t="s">
        <v>3094</v>
      </c>
      <c r="D169" s="27" t="str">
        <f t="shared" si="2"/>
        <v>青森県　十和田</v>
      </c>
      <c r="E169" s="31">
        <v>-1.6</v>
      </c>
      <c r="F169" s="39">
        <v>-6</v>
      </c>
      <c r="H169" s="27">
        <f>INDEX(地点選定リスト!$Q$7:$Q$842,MATCH(D169,地点選定リスト!$M$7:$M$842,0))</f>
        <v>-1.6</v>
      </c>
      <c r="I169" s="27">
        <f>INDEX(地点選定リスト!$R$7:$R$842,MATCH(D169,地点選定リスト!$M$7:$M$842,0))</f>
        <v>-6</v>
      </c>
    </row>
    <row r="170" spans="1:9" ht="21.75" customHeight="1">
      <c r="A170" s="38">
        <v>168</v>
      </c>
      <c r="B170" s="30" t="s">
        <v>3080</v>
      </c>
      <c r="C170" s="30" t="s">
        <v>3093</v>
      </c>
      <c r="D170" s="27" t="str">
        <f t="shared" si="2"/>
        <v>青森県　蟹田</v>
      </c>
      <c r="E170" s="31">
        <v>-1.5</v>
      </c>
      <c r="F170" s="39">
        <v>-5.3</v>
      </c>
      <c r="H170" s="27">
        <f>INDEX(地点選定リスト!$Q$7:$Q$842,MATCH(D170,地点選定リスト!$M$7:$M$842,0))</f>
        <v>-1.5</v>
      </c>
      <c r="I170" s="27">
        <f>INDEX(地点選定リスト!$R$7:$R$842,MATCH(D170,地点選定リスト!$M$7:$M$842,0))</f>
        <v>-5.3</v>
      </c>
    </row>
    <row r="171" spans="1:9" ht="21.75" customHeight="1">
      <c r="A171" s="38">
        <v>169</v>
      </c>
      <c r="B171" s="30" t="s">
        <v>3080</v>
      </c>
      <c r="C171" s="30" t="s">
        <v>3092</v>
      </c>
      <c r="D171" s="27" t="str">
        <f t="shared" si="2"/>
        <v>青森県　黒石</v>
      </c>
      <c r="E171" s="31">
        <v>-1.5</v>
      </c>
      <c r="F171" s="39">
        <v>-5</v>
      </c>
      <c r="H171" s="27">
        <f>INDEX(地点選定リスト!$Q$7:$Q$842,MATCH(D171,地点選定リスト!$M$7:$M$842,0))</f>
        <v>-1.5</v>
      </c>
      <c r="I171" s="27">
        <f>INDEX(地点選定リスト!$R$7:$R$842,MATCH(D171,地点選定リスト!$M$7:$M$842,0))</f>
        <v>-5</v>
      </c>
    </row>
    <row r="172" spans="1:9" ht="21.75" customHeight="1">
      <c r="A172" s="38">
        <v>170</v>
      </c>
      <c r="B172" s="30" t="s">
        <v>3080</v>
      </c>
      <c r="C172" s="30" t="s">
        <v>3091</v>
      </c>
      <c r="D172" s="27" t="str">
        <f t="shared" si="2"/>
        <v>青森県　小田野沢</v>
      </c>
      <c r="E172" s="31">
        <v>-1.4</v>
      </c>
      <c r="F172" s="39">
        <v>-4.9000000000000004</v>
      </c>
      <c r="H172" s="27">
        <f>INDEX(地点選定リスト!$Q$7:$Q$842,MATCH(D172,地点選定リスト!$M$7:$M$842,0))</f>
        <v>-1.4</v>
      </c>
      <c r="I172" s="27">
        <f>INDEX(地点選定リスト!$R$7:$R$842,MATCH(D172,地点選定リスト!$M$7:$M$842,0))</f>
        <v>-4.9000000000000004</v>
      </c>
    </row>
    <row r="173" spans="1:9" ht="21.75" customHeight="1">
      <c r="A173" s="38">
        <v>171</v>
      </c>
      <c r="B173" s="30" t="s">
        <v>3080</v>
      </c>
      <c r="C173" s="30" t="s">
        <v>3090</v>
      </c>
      <c r="D173" s="27" t="str">
        <f t="shared" si="2"/>
        <v>青森県　弘前</v>
      </c>
      <c r="E173" s="31">
        <v>-1.3</v>
      </c>
      <c r="F173" s="39">
        <v>-4.9000000000000004</v>
      </c>
      <c r="H173" s="27">
        <f>INDEX(地点選定リスト!$Q$7:$Q$842,MATCH(D173,地点選定リスト!$M$7:$M$842,0))</f>
        <v>-1.3</v>
      </c>
      <c r="I173" s="27">
        <f>INDEX(地点選定リスト!$R$7:$R$842,MATCH(D173,地点選定リスト!$M$7:$M$842,0))</f>
        <v>-4.9000000000000004</v>
      </c>
    </row>
    <row r="174" spans="1:9" ht="21.75" customHeight="1">
      <c r="A174" s="38">
        <v>172</v>
      </c>
      <c r="B174" s="30" t="s">
        <v>3080</v>
      </c>
      <c r="C174" s="30" t="s">
        <v>3089</v>
      </c>
      <c r="D174" s="27" t="str">
        <f t="shared" si="2"/>
        <v>青森県　むつ</v>
      </c>
      <c r="E174" s="31">
        <v>-1.2</v>
      </c>
      <c r="F174" s="39">
        <v>-4.9000000000000004</v>
      </c>
      <c r="H174" s="27">
        <f>INDEX(地点選定リスト!$Q$7:$Q$842,MATCH(D174,地点選定リスト!$M$7:$M$842,0))</f>
        <v>-1.2</v>
      </c>
      <c r="I174" s="27">
        <f>INDEX(地点選定リスト!$R$7:$R$842,MATCH(D174,地点選定リスト!$M$7:$M$842,0))</f>
        <v>-4.9000000000000004</v>
      </c>
    </row>
    <row r="175" spans="1:9" ht="21.75" customHeight="1">
      <c r="A175" s="38">
        <v>173</v>
      </c>
      <c r="B175" s="30" t="s">
        <v>3080</v>
      </c>
      <c r="C175" s="30" t="s">
        <v>3088</v>
      </c>
      <c r="D175" s="27" t="str">
        <f t="shared" si="2"/>
        <v>青森県　五所川原</v>
      </c>
      <c r="E175" s="31">
        <v>-1.2</v>
      </c>
      <c r="F175" s="39">
        <v>-4.9000000000000004</v>
      </c>
      <c r="H175" s="27">
        <f>INDEX(地点選定リスト!$Q$7:$Q$842,MATCH(D175,地点選定リスト!$M$7:$M$842,0))</f>
        <v>-1.2</v>
      </c>
      <c r="I175" s="27">
        <f>INDEX(地点選定リスト!$R$7:$R$842,MATCH(D175,地点選定リスト!$M$7:$M$842,0))</f>
        <v>-4.9000000000000004</v>
      </c>
    </row>
    <row r="176" spans="1:9" ht="21.75" customHeight="1">
      <c r="A176" s="38">
        <v>174</v>
      </c>
      <c r="B176" s="30" t="s">
        <v>3080</v>
      </c>
      <c r="C176" s="30" t="s">
        <v>3087</v>
      </c>
      <c r="D176" s="27" t="str">
        <f t="shared" si="2"/>
        <v>青森県　青森</v>
      </c>
      <c r="E176" s="31">
        <v>-1.2</v>
      </c>
      <c r="F176" s="39">
        <v>-3.8</v>
      </c>
      <c r="H176" s="27">
        <f>INDEX(地点選定リスト!$Q$7:$Q$842,MATCH(D176,地点選定リスト!$M$7:$M$842,0))</f>
        <v>-1.2</v>
      </c>
      <c r="I176" s="27">
        <f>INDEX(地点選定リスト!$R$7:$R$842,MATCH(D176,地点選定リスト!$M$7:$M$842,0))</f>
        <v>-3.8</v>
      </c>
    </row>
    <row r="177" spans="1:10" ht="21.75" customHeight="1">
      <c r="A177" s="38">
        <v>175</v>
      </c>
      <c r="B177" s="30" t="s">
        <v>3080</v>
      </c>
      <c r="C177" s="30" t="s">
        <v>3086</v>
      </c>
      <c r="D177" s="27" t="str">
        <f t="shared" si="2"/>
        <v>青森県　今別</v>
      </c>
      <c r="E177" s="31">
        <v>-1.1000000000000001</v>
      </c>
      <c r="F177" s="39">
        <v>-3.6</v>
      </c>
      <c r="H177" s="27">
        <f>INDEX(地点選定リスト!$Q$7:$Q$842,MATCH(D177,地点選定リスト!$M$7:$M$842,0))</f>
        <v>-1.1000000000000001</v>
      </c>
      <c r="I177" s="27">
        <f>INDEX(地点選定リスト!$R$7:$R$842,MATCH(D177,地点選定リスト!$M$7:$M$842,0))</f>
        <v>-3.6</v>
      </c>
    </row>
    <row r="178" spans="1:10" ht="21.75" customHeight="1">
      <c r="A178" s="38">
        <v>176</v>
      </c>
      <c r="B178" s="30" t="s">
        <v>3080</v>
      </c>
      <c r="C178" s="30" t="s">
        <v>3085</v>
      </c>
      <c r="D178" s="27" t="str">
        <f t="shared" si="2"/>
        <v>青森県　三沢</v>
      </c>
      <c r="E178" s="31">
        <v>-1</v>
      </c>
      <c r="F178" s="39">
        <v>-4.0999999999999996</v>
      </c>
      <c r="H178" s="27">
        <f>INDEX(地点選定リスト!$Q$7:$Q$842,MATCH(D178,地点選定リスト!$M$7:$M$842,0))</f>
        <v>-1</v>
      </c>
      <c r="I178" s="27">
        <f>INDEX(地点選定リスト!$R$7:$R$842,MATCH(D178,地点選定リスト!$M$7:$M$842,0))</f>
        <v>-4.0999999999999996</v>
      </c>
    </row>
    <row r="179" spans="1:10" ht="21.75" customHeight="1">
      <c r="A179" s="38">
        <v>177</v>
      </c>
      <c r="B179" s="30" t="s">
        <v>3080</v>
      </c>
      <c r="C179" s="30" t="s">
        <v>3084</v>
      </c>
      <c r="D179" s="27" t="str">
        <f t="shared" si="2"/>
        <v>青森県　脇野沢</v>
      </c>
      <c r="E179" s="31">
        <v>-0.9</v>
      </c>
      <c r="F179" s="39">
        <v>-3.5</v>
      </c>
      <c r="H179" s="27">
        <f>INDEX(地点選定リスト!$Q$7:$Q$842,MATCH(D179,地点選定リスト!$M$7:$M$842,0))</f>
        <v>-0.9</v>
      </c>
      <c r="I179" s="27">
        <f>INDEX(地点選定リスト!$R$7:$R$842,MATCH(D179,地点選定リスト!$M$7:$M$842,0))</f>
        <v>-3.5</v>
      </c>
    </row>
    <row r="180" spans="1:10" ht="21.75" customHeight="1">
      <c r="A180" s="38">
        <v>178</v>
      </c>
      <c r="B180" s="30" t="s">
        <v>3080</v>
      </c>
      <c r="C180" s="30" t="s">
        <v>3083</v>
      </c>
      <c r="D180" s="27" t="str">
        <f t="shared" si="2"/>
        <v>青森県　市浦</v>
      </c>
      <c r="E180" s="31">
        <v>-0.4</v>
      </c>
      <c r="F180" s="39">
        <v>-3.6</v>
      </c>
      <c r="H180" s="27">
        <f>INDEX(地点選定リスト!$Q$7:$Q$842,MATCH(D180,地点選定リスト!$M$7:$M$842,0))</f>
        <v>-0.4</v>
      </c>
      <c r="I180" s="27">
        <f>INDEX(地点選定リスト!$R$7:$R$842,MATCH(D180,地点選定リスト!$M$7:$M$842,0))</f>
        <v>-3.6</v>
      </c>
    </row>
    <row r="181" spans="1:10" ht="21.75" customHeight="1">
      <c r="A181" s="38">
        <v>179</v>
      </c>
      <c r="B181" s="30" t="s">
        <v>3080</v>
      </c>
      <c r="C181" s="30" t="s">
        <v>3082</v>
      </c>
      <c r="D181" s="27" t="str">
        <f t="shared" si="2"/>
        <v>青森県　大間</v>
      </c>
      <c r="E181" s="31">
        <v>-0.3</v>
      </c>
      <c r="F181" s="39">
        <v>-2.7</v>
      </c>
      <c r="H181" s="27">
        <f>INDEX(地点選定リスト!$Q$7:$Q$842,MATCH(D181,地点選定リスト!$M$7:$M$842,0))</f>
        <v>-0.3</v>
      </c>
      <c r="I181" s="27">
        <f>INDEX(地点選定リスト!$R$7:$R$842,MATCH(D181,地点選定リスト!$M$7:$M$842,0))</f>
        <v>-2.7</v>
      </c>
    </row>
    <row r="182" spans="1:10" ht="21.75" customHeight="1">
      <c r="A182" s="38">
        <v>180</v>
      </c>
      <c r="B182" s="30" t="s">
        <v>3080</v>
      </c>
      <c r="C182" s="30" t="s">
        <v>3081</v>
      </c>
      <c r="D182" s="27" t="str">
        <f t="shared" si="2"/>
        <v>青森県　八戸</v>
      </c>
      <c r="E182" s="31">
        <v>-0.3</v>
      </c>
      <c r="F182" s="39">
        <v>-3.3</v>
      </c>
      <c r="H182" s="27">
        <f>INDEX(地点選定リスト!$Q$7:$Q$842,MATCH(D182,地点選定リスト!$M$7:$M$842,0))</f>
        <v>-0.3</v>
      </c>
      <c r="I182" s="27">
        <f>INDEX(地点選定リスト!$R$7:$R$842,MATCH(D182,地点選定リスト!$M$7:$M$842,0))</f>
        <v>-3.3</v>
      </c>
    </row>
    <row r="183" spans="1:10" ht="21.75" customHeight="1">
      <c r="A183" s="38">
        <v>181</v>
      </c>
      <c r="B183" s="30" t="s">
        <v>3080</v>
      </c>
      <c r="C183" s="53" t="s">
        <v>3259</v>
      </c>
      <c r="D183" s="27" t="str">
        <f t="shared" si="2"/>
        <v>青森県　鯵ケ沢</v>
      </c>
      <c r="E183" s="31">
        <v>-0.3</v>
      </c>
      <c r="F183" s="39">
        <v>-3.6</v>
      </c>
      <c r="H183" s="27">
        <f>地点選定リスト!Q254</f>
        <v>-0.4</v>
      </c>
      <c r="I183" s="27">
        <f>地点選定リスト!R254</f>
        <v>-3.6</v>
      </c>
      <c r="J183" s="54" t="s">
        <v>3261</v>
      </c>
    </row>
    <row r="184" spans="1:10" ht="21.75" customHeight="1">
      <c r="A184" s="38">
        <v>182</v>
      </c>
      <c r="B184" s="30" t="s">
        <v>3080</v>
      </c>
      <c r="C184" s="30" t="s">
        <v>3079</v>
      </c>
      <c r="D184" s="27" t="str">
        <f t="shared" si="2"/>
        <v>青森県　深浦</v>
      </c>
      <c r="E184" s="31">
        <v>-0.1</v>
      </c>
      <c r="F184" s="39">
        <v>-2.8</v>
      </c>
      <c r="H184" s="27">
        <f>INDEX(地点選定リスト!$Q$7:$Q$842,MATCH(D184,地点選定リスト!$M$7:$M$842,0))</f>
        <v>-0.1</v>
      </c>
      <c r="I184" s="27">
        <f>INDEX(地点選定リスト!$R$7:$R$842,MATCH(D184,地点選定リスト!$M$7:$M$842,0))</f>
        <v>-2.8</v>
      </c>
    </row>
    <row r="185" spans="1:10" ht="21.75" customHeight="1">
      <c r="A185" s="38">
        <v>183</v>
      </c>
      <c r="B185" s="30" t="s">
        <v>3048</v>
      </c>
      <c r="C185" s="30" t="s">
        <v>3078</v>
      </c>
      <c r="D185" s="27" t="str">
        <f t="shared" si="2"/>
        <v>岩手県　藪川</v>
      </c>
      <c r="E185" s="31">
        <v>-6.5</v>
      </c>
      <c r="F185" s="39">
        <v>-12.9</v>
      </c>
      <c r="H185" s="27">
        <f>INDEX(地点選定リスト!$Q$7:$Q$842,MATCH(D185,地点選定リスト!$M$7:$M$842,0))</f>
        <v>-6.5</v>
      </c>
      <c r="I185" s="27">
        <f>INDEX(地点選定リスト!$R$7:$R$842,MATCH(D185,地点選定リスト!$M$7:$M$842,0))</f>
        <v>-12.9</v>
      </c>
    </row>
    <row r="186" spans="1:10" ht="21.75" customHeight="1">
      <c r="A186" s="38">
        <v>184</v>
      </c>
      <c r="B186" s="30" t="s">
        <v>3048</v>
      </c>
      <c r="C186" s="57" t="s">
        <v>3262</v>
      </c>
      <c r="D186" s="27" t="str">
        <f t="shared" si="2"/>
        <v>岩手県　区界</v>
      </c>
      <c r="E186" s="31">
        <v>-6.2</v>
      </c>
      <c r="F186" s="39">
        <v>-11.1</v>
      </c>
      <c r="H186" s="27">
        <f>INDEX(地点選定リスト!$Q$7:$Q$842,MATCH(D186,地点選定リスト!$M$7:$M$842,0))</f>
        <v>-6.2</v>
      </c>
      <c r="I186" s="27">
        <f>INDEX(地点選定リスト!$R$7:$R$842,MATCH(D186,地点選定リスト!$M$7:$M$842,0))</f>
        <v>-11.1</v>
      </c>
      <c r="J186" s="56" t="s">
        <v>3275</v>
      </c>
    </row>
    <row r="187" spans="1:10" ht="21.75" customHeight="1">
      <c r="A187" s="38">
        <v>185</v>
      </c>
      <c r="B187" s="30" t="s">
        <v>3048</v>
      </c>
      <c r="C187" s="30" t="s">
        <v>3077</v>
      </c>
      <c r="D187" s="27" t="str">
        <f t="shared" si="2"/>
        <v>岩手県　奥中山</v>
      </c>
      <c r="E187" s="48">
        <v>-4.5999999999999996</v>
      </c>
      <c r="F187" s="39">
        <v>-9.1999999999999993</v>
      </c>
      <c r="H187" s="60">
        <f>INDEX(地点選定リスト!$Q$7:$Q$842,MATCH(D187,地点選定リスト!$M$7:$M$842,0))</f>
        <v>-4.5</v>
      </c>
      <c r="I187" s="27">
        <f>INDEX(地点選定リスト!$R$7:$R$842,MATCH(D187,地点選定リスト!$M$7:$M$842,0))</f>
        <v>-9.1999999999999993</v>
      </c>
    </row>
    <row r="188" spans="1:10" ht="21.75" customHeight="1">
      <c r="A188" s="38">
        <v>186</v>
      </c>
      <c r="B188" s="30" t="s">
        <v>3048</v>
      </c>
      <c r="C188" s="30" t="s">
        <v>3076</v>
      </c>
      <c r="D188" s="27" t="str">
        <f t="shared" si="2"/>
        <v>岩手県　葛巻</v>
      </c>
      <c r="E188" s="31">
        <v>-3.7</v>
      </c>
      <c r="F188" s="39">
        <v>-7.7</v>
      </c>
      <c r="H188" s="27">
        <f>INDEX(地点選定リスト!$Q$7:$Q$842,MATCH(D188,地点選定リスト!$M$7:$M$842,0))</f>
        <v>-3.7</v>
      </c>
      <c r="I188" s="27">
        <f>INDEX(地点選定リスト!$R$7:$R$842,MATCH(D188,地点選定リスト!$M$7:$M$842,0))</f>
        <v>-7.7</v>
      </c>
    </row>
    <row r="189" spans="1:10" ht="21.75" customHeight="1">
      <c r="A189" s="38">
        <v>187</v>
      </c>
      <c r="B189" s="30" t="s">
        <v>3048</v>
      </c>
      <c r="C189" s="30" t="s">
        <v>3075</v>
      </c>
      <c r="D189" s="27" t="str">
        <f t="shared" si="2"/>
        <v>岩手県　荒屋</v>
      </c>
      <c r="E189" s="31">
        <v>-3.4</v>
      </c>
      <c r="F189" s="39">
        <v>-7.6</v>
      </c>
      <c r="H189" s="27">
        <f>INDEX(地点選定リスト!$Q$7:$Q$842,MATCH(D189,地点選定リスト!$M$7:$M$842,0))</f>
        <v>-3.4</v>
      </c>
      <c r="I189" s="27">
        <f>INDEX(地点選定リスト!$R$7:$R$842,MATCH(D189,地点選定リスト!$M$7:$M$842,0))</f>
        <v>-7.6</v>
      </c>
    </row>
    <row r="190" spans="1:10" ht="21.75" customHeight="1">
      <c r="A190" s="38">
        <v>188</v>
      </c>
      <c r="B190" s="30" t="s">
        <v>3048</v>
      </c>
      <c r="C190" s="30" t="s">
        <v>3074</v>
      </c>
      <c r="D190" s="27" t="str">
        <f t="shared" si="2"/>
        <v>岩手県　沢内</v>
      </c>
      <c r="E190" s="31">
        <v>-2.8</v>
      </c>
      <c r="F190" s="39">
        <v>-6.2</v>
      </c>
      <c r="H190" s="27">
        <f>INDEX(地点選定リスト!$Q$7:$Q$842,MATCH(D190,地点選定リスト!$M$7:$M$842,0))</f>
        <v>-2.8</v>
      </c>
      <c r="I190" s="27">
        <f>INDEX(地点選定リスト!$R$7:$R$842,MATCH(D190,地点選定リスト!$M$7:$M$842,0))</f>
        <v>-6.2</v>
      </c>
    </row>
    <row r="191" spans="1:10" ht="21.75" customHeight="1">
      <c r="A191" s="38">
        <v>189</v>
      </c>
      <c r="B191" s="30" t="s">
        <v>3048</v>
      </c>
      <c r="C191" s="30" t="s">
        <v>2994</v>
      </c>
      <c r="D191" s="27" t="str">
        <f t="shared" si="2"/>
        <v>岩手県　山形</v>
      </c>
      <c r="E191" s="31">
        <v>-2.7</v>
      </c>
      <c r="F191" s="39">
        <v>-6.8</v>
      </c>
      <c r="H191" s="27">
        <f>INDEX(地点選定リスト!$Q$7:$Q$842,MATCH(D191,地点選定リスト!$M$7:$M$842,0))</f>
        <v>-2.7</v>
      </c>
      <c r="I191" s="27">
        <f>INDEX(地点選定リスト!$R$7:$R$842,MATCH(D191,地点選定リスト!$M$7:$M$842,0))</f>
        <v>-6.8</v>
      </c>
    </row>
    <row r="192" spans="1:10" ht="21.75" customHeight="1">
      <c r="A192" s="38">
        <v>190</v>
      </c>
      <c r="B192" s="30" t="s">
        <v>3048</v>
      </c>
      <c r="C192" s="30" t="s">
        <v>3073</v>
      </c>
      <c r="D192" s="27" t="str">
        <f t="shared" si="2"/>
        <v>岩手県　岩手松尾</v>
      </c>
      <c r="E192" s="31">
        <v>-2.9</v>
      </c>
      <c r="F192" s="39">
        <v>-6.9</v>
      </c>
      <c r="H192" s="27">
        <f>INDEX(地点選定リスト!$Q$7:$Q$842,MATCH(D192,地点選定リスト!$M$7:$M$842,0))</f>
        <v>-2.9</v>
      </c>
      <c r="I192" s="27">
        <f>INDEX(地点選定リスト!$R$7:$R$842,MATCH(D192,地点選定リスト!$M$7:$M$842,0))</f>
        <v>-6.9</v>
      </c>
    </row>
    <row r="193" spans="1:9" ht="21.75" customHeight="1">
      <c r="A193" s="38">
        <v>191</v>
      </c>
      <c r="B193" s="30" t="s">
        <v>3048</v>
      </c>
      <c r="C193" s="30" t="s">
        <v>3072</v>
      </c>
      <c r="D193" s="27" t="str">
        <f t="shared" si="2"/>
        <v>岩手県　雫石</v>
      </c>
      <c r="E193" s="31">
        <v>-2.8</v>
      </c>
      <c r="F193" s="39">
        <v>-7.5</v>
      </c>
      <c r="H193" s="27">
        <f>INDEX(地点選定リスト!$Q$7:$Q$842,MATCH(D193,地点選定リスト!$M$7:$M$842,0))</f>
        <v>-2.8</v>
      </c>
      <c r="I193" s="27">
        <f>INDEX(地点選定リスト!$R$7:$R$842,MATCH(D193,地点選定リスト!$M$7:$M$842,0))</f>
        <v>-7.5</v>
      </c>
    </row>
    <row r="194" spans="1:9" ht="21.75" customHeight="1">
      <c r="A194" s="38">
        <v>192</v>
      </c>
      <c r="B194" s="30" t="s">
        <v>3048</v>
      </c>
      <c r="C194" s="30" t="s">
        <v>3071</v>
      </c>
      <c r="D194" s="27" t="str">
        <f t="shared" si="2"/>
        <v>岩手県　湯田</v>
      </c>
      <c r="E194" s="31">
        <v>-2.8</v>
      </c>
      <c r="F194" s="39">
        <v>-6.2</v>
      </c>
      <c r="H194" s="27">
        <f>INDEX(地点選定リスト!$Q$7:$Q$842,MATCH(D194,地点選定リスト!$M$7:$M$842,0))</f>
        <v>-2.8</v>
      </c>
      <c r="I194" s="27">
        <f>INDEX(地点選定リスト!$R$7:$R$842,MATCH(D194,地点選定リスト!$M$7:$M$842,0))</f>
        <v>-6.2</v>
      </c>
    </row>
    <row r="195" spans="1:9" ht="21.75" customHeight="1">
      <c r="A195" s="38">
        <v>193</v>
      </c>
      <c r="B195" s="30" t="s">
        <v>3048</v>
      </c>
      <c r="C195" s="30" t="s">
        <v>3070</v>
      </c>
      <c r="D195" s="27" t="str">
        <f t="shared" si="2"/>
        <v>岩手県　好摩</v>
      </c>
      <c r="E195" s="31">
        <v>-2.7</v>
      </c>
      <c r="F195" s="39">
        <v>-6.7</v>
      </c>
      <c r="H195" s="27">
        <f>INDEX(地点選定リスト!$Q$7:$Q$842,MATCH(D195,地点選定リスト!$M$7:$M$842,0))</f>
        <v>-2.7</v>
      </c>
      <c r="I195" s="27">
        <f>INDEX(地点選定リスト!$R$7:$R$842,MATCH(D195,地点選定リスト!$M$7:$M$842,0))</f>
        <v>-6.7</v>
      </c>
    </row>
    <row r="196" spans="1:9" ht="21.75" customHeight="1">
      <c r="A196" s="38">
        <v>194</v>
      </c>
      <c r="B196" s="30" t="s">
        <v>3048</v>
      </c>
      <c r="C196" s="30" t="s">
        <v>3069</v>
      </c>
      <c r="D196" s="27" t="str">
        <f t="shared" ref="D196:D259" si="3">B196&amp;"　"&amp;C196</f>
        <v>岩手県　軽米</v>
      </c>
      <c r="E196" s="31">
        <v>-2.6</v>
      </c>
      <c r="F196" s="39">
        <v>-7.1</v>
      </c>
      <c r="H196" s="27">
        <f>INDEX(地点選定リスト!$Q$7:$Q$842,MATCH(D196,地点選定リスト!$M$7:$M$842,0))</f>
        <v>-2.6</v>
      </c>
      <c r="I196" s="27">
        <f>INDEX(地点選定リスト!$R$7:$R$842,MATCH(D196,地点選定リスト!$M$7:$M$842,0))</f>
        <v>-7.1</v>
      </c>
    </row>
    <row r="197" spans="1:9" ht="21.75" customHeight="1">
      <c r="A197" s="38">
        <v>195</v>
      </c>
      <c r="B197" s="30" t="s">
        <v>3048</v>
      </c>
      <c r="C197" s="30" t="s">
        <v>3068</v>
      </c>
      <c r="D197" s="27" t="str">
        <f t="shared" si="3"/>
        <v>岩手県　二戸</v>
      </c>
      <c r="E197" s="31">
        <v>-2.2999999999999998</v>
      </c>
      <c r="F197" s="39">
        <v>-6.5</v>
      </c>
      <c r="H197" s="27">
        <f>INDEX(地点選定リスト!$Q$7:$Q$842,MATCH(D197,地点選定リスト!$M$7:$M$842,0))</f>
        <v>-2.2999999999999998</v>
      </c>
      <c r="I197" s="27">
        <f>INDEX(地点選定リスト!$R$7:$R$842,MATCH(D197,地点選定リスト!$M$7:$M$842,0))</f>
        <v>-6.5</v>
      </c>
    </row>
    <row r="198" spans="1:9" ht="21.75" customHeight="1">
      <c r="A198" s="38">
        <v>196</v>
      </c>
      <c r="B198" s="30" t="s">
        <v>3048</v>
      </c>
      <c r="C198" s="30" t="s">
        <v>3067</v>
      </c>
      <c r="D198" s="27" t="str">
        <f t="shared" si="3"/>
        <v>岩手県　遠野</v>
      </c>
      <c r="E198" s="31">
        <v>-2.2999999999999998</v>
      </c>
      <c r="F198" s="39">
        <v>-6.9</v>
      </c>
      <c r="H198" s="27">
        <f>INDEX(地点選定リスト!$Q$7:$Q$842,MATCH(D198,地点選定リスト!$M$7:$M$842,0))</f>
        <v>-2.2999999999999998</v>
      </c>
      <c r="I198" s="27">
        <f>INDEX(地点選定リスト!$R$7:$R$842,MATCH(D198,地点選定リスト!$M$7:$M$842,0))</f>
        <v>-6.9</v>
      </c>
    </row>
    <row r="199" spans="1:9" ht="21.75" customHeight="1">
      <c r="A199" s="38">
        <v>197</v>
      </c>
      <c r="B199" s="30" t="s">
        <v>3048</v>
      </c>
      <c r="C199" s="30" t="s">
        <v>3066</v>
      </c>
      <c r="D199" s="27" t="str">
        <f t="shared" si="3"/>
        <v>岩手県　紫波</v>
      </c>
      <c r="E199" s="31">
        <v>-2.1</v>
      </c>
      <c r="F199" s="39">
        <v>-5.4</v>
      </c>
      <c r="H199" s="27">
        <f>INDEX(地点選定リスト!$Q$7:$Q$842,MATCH(D199,地点選定リスト!$M$7:$M$842,0))</f>
        <v>-2.1</v>
      </c>
      <c r="I199" s="27">
        <f>INDEX(地点選定リスト!$R$7:$R$842,MATCH(D199,地点選定リスト!$M$7:$M$842,0))</f>
        <v>-5.4</v>
      </c>
    </row>
    <row r="200" spans="1:9" ht="21.75" customHeight="1">
      <c r="A200" s="38">
        <v>198</v>
      </c>
      <c r="B200" s="30" t="s">
        <v>3048</v>
      </c>
      <c r="C200" s="30" t="s">
        <v>3065</v>
      </c>
      <c r="D200" s="27" t="str">
        <f t="shared" si="3"/>
        <v>岩手県　大迫</v>
      </c>
      <c r="E200" s="31">
        <v>-2.1</v>
      </c>
      <c r="F200" s="39">
        <v>-5.6</v>
      </c>
      <c r="H200" s="27">
        <f>INDEX(地点選定リスト!$Q$7:$Q$842,MATCH(D200,地点選定リスト!$M$7:$M$842,0))</f>
        <v>-2.1</v>
      </c>
      <c r="I200" s="27">
        <f>INDEX(地点選定リスト!$R$7:$R$842,MATCH(D200,地点選定リスト!$M$7:$M$842,0))</f>
        <v>-5.6</v>
      </c>
    </row>
    <row r="201" spans="1:9" ht="21.75" customHeight="1">
      <c r="A201" s="38">
        <v>199</v>
      </c>
      <c r="B201" s="30" t="s">
        <v>3048</v>
      </c>
      <c r="C201" s="30" t="s">
        <v>3064</v>
      </c>
      <c r="D201" s="27" t="str">
        <f t="shared" si="3"/>
        <v>岩手県　盛岡</v>
      </c>
      <c r="E201" s="31">
        <v>-1.7</v>
      </c>
      <c r="F201" s="39">
        <v>-4.8</v>
      </c>
      <c r="H201" s="27">
        <f>INDEX(地点選定リスト!$Q$7:$Q$842,MATCH(D201,地点選定リスト!$M$7:$M$842,0))</f>
        <v>-1.7</v>
      </c>
      <c r="I201" s="27">
        <f>INDEX(地点選定リスト!$R$7:$R$842,MATCH(D201,地点選定リスト!$M$7:$M$842,0))</f>
        <v>-4.8</v>
      </c>
    </row>
    <row r="202" spans="1:9" ht="21.75" customHeight="1">
      <c r="A202" s="38">
        <v>200</v>
      </c>
      <c r="B202" s="30" t="s">
        <v>3048</v>
      </c>
      <c r="C202" s="30" t="s">
        <v>3063</v>
      </c>
      <c r="D202" s="27" t="str">
        <f t="shared" si="3"/>
        <v>岩手県　川井</v>
      </c>
      <c r="E202" s="31">
        <v>-1.4</v>
      </c>
      <c r="F202" s="39">
        <v>-5</v>
      </c>
      <c r="H202" s="27">
        <f>INDEX(地点選定リスト!$Q$7:$Q$842,MATCH(D202,地点選定リスト!$M$7:$M$842,0))</f>
        <v>-1.4</v>
      </c>
      <c r="I202" s="27">
        <f>INDEX(地点選定リスト!$R$7:$R$842,MATCH(D202,地点選定リスト!$M$7:$M$842,0))</f>
        <v>-5</v>
      </c>
    </row>
    <row r="203" spans="1:9" ht="21.75" customHeight="1">
      <c r="A203" s="38">
        <v>201</v>
      </c>
      <c r="B203" s="30" t="s">
        <v>3048</v>
      </c>
      <c r="C203" s="30" t="s">
        <v>3062</v>
      </c>
      <c r="D203" s="27" t="str">
        <f t="shared" si="3"/>
        <v>岩手県　若柳</v>
      </c>
      <c r="E203" s="31">
        <v>-1.4</v>
      </c>
      <c r="F203" s="39">
        <v>-4.5</v>
      </c>
      <c r="H203" s="27">
        <f>INDEX(地点選定リスト!$Q$7:$Q$842,MATCH(D203,地点選定リスト!$M$7:$M$842,0))</f>
        <v>-1.4</v>
      </c>
      <c r="I203" s="27">
        <f>INDEX(地点選定リスト!$R$7:$R$842,MATCH(D203,地点選定リスト!$M$7:$M$842,0))</f>
        <v>-4.5</v>
      </c>
    </row>
    <row r="204" spans="1:9" ht="21.75" customHeight="1">
      <c r="A204" s="38">
        <v>202</v>
      </c>
      <c r="B204" s="30" t="s">
        <v>3048</v>
      </c>
      <c r="C204" s="30" t="s">
        <v>3061</v>
      </c>
      <c r="D204" s="27" t="str">
        <f t="shared" si="3"/>
        <v>岩手県　種市</v>
      </c>
      <c r="E204" s="31">
        <v>-1</v>
      </c>
      <c r="F204" s="39">
        <v>-4</v>
      </c>
      <c r="H204" s="27">
        <f>INDEX(地点選定リスト!$Q$7:$Q$842,MATCH(D204,地点選定リスト!$M$7:$M$842,0))</f>
        <v>-1</v>
      </c>
      <c r="I204" s="27">
        <f>INDEX(地点選定リスト!$R$7:$R$842,MATCH(D204,地点選定リスト!$M$7:$M$842,0))</f>
        <v>-4</v>
      </c>
    </row>
    <row r="205" spans="1:9" ht="21.75" customHeight="1">
      <c r="A205" s="38">
        <v>203</v>
      </c>
      <c r="B205" s="30" t="s">
        <v>3048</v>
      </c>
      <c r="C205" s="30" t="s">
        <v>3060</v>
      </c>
      <c r="D205" s="27" t="str">
        <f t="shared" si="3"/>
        <v>岩手県　普代</v>
      </c>
      <c r="E205" s="31">
        <v>-0.8</v>
      </c>
      <c r="F205" s="39">
        <v>-5.6</v>
      </c>
      <c r="H205" s="27">
        <f>INDEX(地点選定リスト!$Q$7:$Q$842,MATCH(D205,地点選定リスト!$M$7:$M$842,0))</f>
        <v>-0.8</v>
      </c>
      <c r="I205" s="27">
        <f>INDEX(地点選定リスト!$R$7:$R$842,MATCH(D205,地点選定リスト!$M$7:$M$842,0))</f>
        <v>-5.6</v>
      </c>
    </row>
    <row r="206" spans="1:9" ht="21.75" customHeight="1">
      <c r="A206" s="38">
        <v>204</v>
      </c>
      <c r="B206" s="30" t="s">
        <v>3048</v>
      </c>
      <c r="C206" s="30" t="s">
        <v>3059</v>
      </c>
      <c r="D206" s="27" t="str">
        <f t="shared" si="3"/>
        <v>岩手県　岩泉</v>
      </c>
      <c r="E206" s="31">
        <v>-0.6</v>
      </c>
      <c r="F206" s="39">
        <v>-4.2</v>
      </c>
      <c r="H206" s="27">
        <f>INDEX(地点選定リスト!$Q$7:$Q$842,MATCH(D206,地点選定リスト!$M$7:$M$842,0))</f>
        <v>-0.6</v>
      </c>
      <c r="I206" s="27">
        <f>INDEX(地点選定リスト!$R$7:$R$842,MATCH(D206,地点選定リスト!$M$7:$M$842,0))</f>
        <v>-4.2</v>
      </c>
    </row>
    <row r="207" spans="1:9" ht="21.75" customHeight="1">
      <c r="A207" s="38">
        <v>205</v>
      </c>
      <c r="B207" s="30" t="s">
        <v>3048</v>
      </c>
      <c r="C207" s="30" t="s">
        <v>3058</v>
      </c>
      <c r="D207" s="27" t="str">
        <f t="shared" si="3"/>
        <v>岩手県　小本</v>
      </c>
      <c r="E207" s="31">
        <v>-0.6</v>
      </c>
      <c r="F207" s="39">
        <v>-5.0999999999999996</v>
      </c>
      <c r="H207" s="27">
        <f>INDEX(地点選定リスト!$Q$7:$Q$842,MATCH(D207,地点選定リスト!$M$7:$M$842,0))</f>
        <v>-0.6</v>
      </c>
      <c r="I207" s="27">
        <f>INDEX(地点選定リスト!$R$7:$R$842,MATCH(D207,地点選定リスト!$M$7:$M$842,0))</f>
        <v>-5.0999999999999996</v>
      </c>
    </row>
    <row r="208" spans="1:9" ht="21.75" customHeight="1">
      <c r="A208" s="38">
        <v>206</v>
      </c>
      <c r="B208" s="30" t="s">
        <v>3048</v>
      </c>
      <c r="C208" s="30" t="s">
        <v>3057</v>
      </c>
      <c r="D208" s="27" t="str">
        <f t="shared" si="3"/>
        <v>岩手県　久慈</v>
      </c>
      <c r="E208" s="31">
        <v>-0.3</v>
      </c>
      <c r="F208" s="39">
        <v>-3.8</v>
      </c>
      <c r="H208" s="27">
        <f>INDEX(地点選定リスト!$Q$7:$Q$842,MATCH(D208,地点選定リスト!$M$7:$M$842,0))</f>
        <v>-0.3</v>
      </c>
      <c r="I208" s="27">
        <f>INDEX(地点選定リスト!$R$7:$R$842,MATCH(D208,地点選定リスト!$M$7:$M$842,0))</f>
        <v>-3.8</v>
      </c>
    </row>
    <row r="209" spans="1:9" ht="21.75" customHeight="1">
      <c r="A209" s="38">
        <v>207</v>
      </c>
      <c r="B209" s="30" t="s">
        <v>3048</v>
      </c>
      <c r="C209" s="30" t="s">
        <v>3056</v>
      </c>
      <c r="D209" s="27" t="str">
        <f t="shared" si="3"/>
        <v>岩手県　江刺</v>
      </c>
      <c r="E209" s="31">
        <v>-1.2</v>
      </c>
      <c r="F209" s="39">
        <v>-5.2</v>
      </c>
      <c r="H209" s="27">
        <f>INDEX(地点選定リスト!$Q$7:$Q$842,MATCH(D209,地点選定リスト!$M$7:$M$842,0))</f>
        <v>-1.2</v>
      </c>
      <c r="I209" s="27">
        <f>INDEX(地点選定リスト!$R$7:$R$842,MATCH(D209,地点選定リスト!$M$7:$M$842,0))</f>
        <v>-5.2</v>
      </c>
    </row>
    <row r="210" spans="1:9" ht="21.75" customHeight="1">
      <c r="A210" s="38">
        <v>208</v>
      </c>
      <c r="B210" s="30" t="s">
        <v>3048</v>
      </c>
      <c r="C210" s="30" t="s">
        <v>3055</v>
      </c>
      <c r="D210" s="27" t="str">
        <f t="shared" si="3"/>
        <v>岩手県　千厩</v>
      </c>
      <c r="E210" s="31">
        <v>-1.2</v>
      </c>
      <c r="F210" s="39">
        <v>-5.5</v>
      </c>
      <c r="H210" s="27">
        <f>INDEX(地点選定リスト!$Q$7:$Q$842,MATCH(D210,地点選定リスト!$M$7:$M$842,0))</f>
        <v>-1.2</v>
      </c>
      <c r="I210" s="27">
        <f>INDEX(地点選定リスト!$R$7:$R$842,MATCH(D210,地点選定リスト!$M$7:$M$842,0))</f>
        <v>-5.5</v>
      </c>
    </row>
    <row r="211" spans="1:9" ht="21.75" customHeight="1">
      <c r="A211" s="38">
        <v>209</v>
      </c>
      <c r="B211" s="30" t="s">
        <v>3048</v>
      </c>
      <c r="C211" s="30" t="s">
        <v>3054</v>
      </c>
      <c r="D211" s="27" t="str">
        <f t="shared" si="3"/>
        <v>岩手県　北上</v>
      </c>
      <c r="E211" s="31">
        <v>-0.9</v>
      </c>
      <c r="F211" s="39">
        <v>-4.0999999999999996</v>
      </c>
      <c r="H211" s="27">
        <f>INDEX(地点選定リスト!$Q$7:$Q$842,MATCH(D211,地点選定リスト!$M$7:$M$842,0))</f>
        <v>-0.9</v>
      </c>
      <c r="I211" s="27">
        <f>INDEX(地点選定リスト!$R$7:$R$842,MATCH(D211,地点選定リスト!$M$7:$M$842,0))</f>
        <v>-4.0999999999999996</v>
      </c>
    </row>
    <row r="212" spans="1:9" ht="21.75" customHeight="1">
      <c r="A212" s="38">
        <v>210</v>
      </c>
      <c r="B212" s="30" t="s">
        <v>3048</v>
      </c>
      <c r="C212" s="30" t="s">
        <v>3053</v>
      </c>
      <c r="D212" s="27" t="str">
        <f t="shared" si="3"/>
        <v>岩手県　住田</v>
      </c>
      <c r="E212" s="31">
        <v>-0.7</v>
      </c>
      <c r="F212" s="39">
        <v>-4.0999999999999996</v>
      </c>
      <c r="H212" s="27">
        <f>INDEX(地点選定リスト!$Q$7:$Q$842,MATCH(D212,地点選定リスト!$M$7:$M$842,0))</f>
        <v>-0.7</v>
      </c>
      <c r="I212" s="27">
        <f>INDEX(地点選定リスト!$R$7:$R$842,MATCH(D212,地点選定リスト!$M$7:$M$842,0))</f>
        <v>-4.0999999999999996</v>
      </c>
    </row>
    <row r="213" spans="1:9" ht="21.75" customHeight="1">
      <c r="A213" s="38">
        <v>211</v>
      </c>
      <c r="B213" s="30" t="s">
        <v>3048</v>
      </c>
      <c r="C213" s="30" t="s">
        <v>3052</v>
      </c>
      <c r="D213" s="27" t="str">
        <f t="shared" si="3"/>
        <v>岩手県　一関</v>
      </c>
      <c r="E213" s="31">
        <v>-0.1</v>
      </c>
      <c r="F213" s="39">
        <v>-3.2</v>
      </c>
      <c r="H213" s="27">
        <f>INDEX(地点選定リスト!$Q$7:$Q$842,MATCH(D213,地点選定リスト!$M$7:$M$842,0))</f>
        <v>-0.1</v>
      </c>
      <c r="I213" s="27">
        <f>INDEX(地点選定リスト!$R$7:$R$842,MATCH(D213,地点選定リスト!$M$7:$M$842,0))</f>
        <v>-3.2</v>
      </c>
    </row>
    <row r="214" spans="1:9" ht="21.75" customHeight="1">
      <c r="A214" s="38">
        <v>212</v>
      </c>
      <c r="B214" s="30" t="s">
        <v>3048</v>
      </c>
      <c r="C214" s="30" t="s">
        <v>3051</v>
      </c>
      <c r="D214" s="27" t="str">
        <f t="shared" si="3"/>
        <v>岩手県　宮古</v>
      </c>
      <c r="E214" s="31">
        <v>0.3</v>
      </c>
      <c r="F214" s="39">
        <v>-3.8</v>
      </c>
      <c r="H214" s="27">
        <f>INDEX(地点選定リスト!$Q$7:$Q$842,MATCH(D214,地点選定リスト!$M$7:$M$842,0))</f>
        <v>0.3</v>
      </c>
      <c r="I214" s="27">
        <f>INDEX(地点選定リスト!$R$7:$R$842,MATCH(D214,地点選定リスト!$M$7:$M$842,0))</f>
        <v>-3.8</v>
      </c>
    </row>
    <row r="215" spans="1:9" ht="21.75" customHeight="1">
      <c r="A215" s="38">
        <v>213</v>
      </c>
      <c r="B215" s="30" t="s">
        <v>3048</v>
      </c>
      <c r="C215" s="30" t="s">
        <v>3050</v>
      </c>
      <c r="D215" s="27" t="str">
        <f t="shared" si="3"/>
        <v>岩手県　山田</v>
      </c>
      <c r="E215" s="31">
        <v>0.5</v>
      </c>
      <c r="F215" s="39">
        <v>-3.9</v>
      </c>
      <c r="H215" s="27">
        <f>INDEX(地点選定リスト!$Q$7:$Q$842,MATCH(D215,地点選定リスト!$M$7:$M$842,0))</f>
        <v>0.5</v>
      </c>
      <c r="I215" s="27">
        <f>INDEX(地点選定リスト!$R$7:$R$842,MATCH(D215,地点選定リスト!$M$7:$M$842,0))</f>
        <v>-3.9</v>
      </c>
    </row>
    <row r="216" spans="1:9" ht="21.75" customHeight="1">
      <c r="A216" s="38">
        <v>214</v>
      </c>
      <c r="B216" s="30" t="s">
        <v>3048</v>
      </c>
      <c r="C216" s="30" t="s">
        <v>3049</v>
      </c>
      <c r="D216" s="27" t="str">
        <f t="shared" si="3"/>
        <v>岩手県　大船渡</v>
      </c>
      <c r="E216" s="31">
        <v>0.9</v>
      </c>
      <c r="F216" s="39">
        <v>-2.6</v>
      </c>
      <c r="H216" s="27">
        <f>INDEX(地点選定リスト!$Q$7:$Q$842,MATCH(D216,地点選定リスト!$M$7:$M$842,0))</f>
        <v>0.9</v>
      </c>
      <c r="I216" s="27">
        <f>INDEX(地点選定リスト!$R$7:$R$842,MATCH(D216,地点選定リスト!$M$7:$M$842,0))</f>
        <v>-2.6</v>
      </c>
    </row>
    <row r="217" spans="1:9" ht="21.75" customHeight="1">
      <c r="A217" s="38">
        <v>215</v>
      </c>
      <c r="B217" s="30" t="s">
        <v>3048</v>
      </c>
      <c r="C217" s="30" t="s">
        <v>3047</v>
      </c>
      <c r="D217" s="27" t="str">
        <f t="shared" si="3"/>
        <v>岩手県　釜石</v>
      </c>
      <c r="E217" s="31">
        <v>1</v>
      </c>
      <c r="F217" s="39">
        <v>-2.7</v>
      </c>
      <c r="H217" s="27">
        <f>INDEX(地点選定リスト!$Q$7:$Q$842,MATCH(D217,地点選定リスト!$M$7:$M$842,0))</f>
        <v>1</v>
      </c>
      <c r="I217" s="27">
        <f>INDEX(地点選定リスト!$R$7:$R$842,MATCH(D217,地点選定リスト!$M$7:$M$842,0))</f>
        <v>-2.7</v>
      </c>
    </row>
    <row r="218" spans="1:9" ht="21.75" customHeight="1">
      <c r="A218" s="38">
        <v>216</v>
      </c>
      <c r="B218" s="30" t="s">
        <v>3031</v>
      </c>
      <c r="C218" s="30" t="s">
        <v>3046</v>
      </c>
      <c r="D218" s="27" t="str">
        <f t="shared" si="3"/>
        <v>宮城県　駒ノ湯</v>
      </c>
      <c r="E218" s="31">
        <v>-2.8</v>
      </c>
      <c r="F218" s="39">
        <v>-5.5</v>
      </c>
      <c r="H218" s="27">
        <f>INDEX(地点選定リスト!$Q$7:$Q$842,MATCH(D218,地点選定リスト!$M$7:$M$842,0))</f>
        <v>-2.8</v>
      </c>
      <c r="I218" s="27">
        <f>INDEX(地点選定リスト!$R$7:$R$842,MATCH(D218,地点選定リスト!$M$7:$M$842,0))</f>
        <v>-5.5</v>
      </c>
    </row>
    <row r="219" spans="1:9" ht="21.75" customHeight="1">
      <c r="A219" s="38">
        <v>217</v>
      </c>
      <c r="B219" s="30" t="s">
        <v>3031</v>
      </c>
      <c r="C219" s="30" t="s">
        <v>3045</v>
      </c>
      <c r="D219" s="27" t="str">
        <f t="shared" si="3"/>
        <v>宮城県　新川</v>
      </c>
      <c r="E219" s="31">
        <v>-1.3</v>
      </c>
      <c r="F219" s="39">
        <v>-4.4000000000000004</v>
      </c>
      <c r="H219" s="27">
        <f>INDEX(地点選定リスト!$Q$7:$Q$842,MATCH(D219,地点選定リスト!$M$7:$M$842,0))</f>
        <v>-1.3</v>
      </c>
      <c r="I219" s="27">
        <f>INDEX(地点選定リスト!$R$7:$R$842,MATCH(D219,地点選定リスト!$M$7:$M$842,0))</f>
        <v>-4.4000000000000004</v>
      </c>
    </row>
    <row r="220" spans="1:9" ht="21.75" customHeight="1">
      <c r="A220" s="38">
        <v>218</v>
      </c>
      <c r="B220" s="30" t="s">
        <v>3031</v>
      </c>
      <c r="C220" s="30" t="s">
        <v>3044</v>
      </c>
      <c r="D220" s="27" t="str">
        <f t="shared" si="3"/>
        <v>宮城県　川渡</v>
      </c>
      <c r="E220" s="31">
        <v>-1.2</v>
      </c>
      <c r="F220" s="39">
        <v>-4.2</v>
      </c>
      <c r="H220" s="27">
        <f>INDEX(地点選定リスト!$Q$7:$Q$842,MATCH(D220,地点選定リスト!$M$7:$M$842,0))</f>
        <v>-1.2</v>
      </c>
      <c r="I220" s="27">
        <f>INDEX(地点選定リスト!$R$7:$R$842,MATCH(D220,地点選定リスト!$M$7:$M$842,0))</f>
        <v>-4.2</v>
      </c>
    </row>
    <row r="221" spans="1:9" ht="21.75" customHeight="1">
      <c r="A221" s="38">
        <v>219</v>
      </c>
      <c r="B221" s="30" t="s">
        <v>3031</v>
      </c>
      <c r="C221" s="30" t="s">
        <v>3043</v>
      </c>
      <c r="D221" s="27" t="str">
        <f t="shared" si="3"/>
        <v>宮城県　築館</v>
      </c>
      <c r="E221" s="31">
        <v>-0.6</v>
      </c>
      <c r="F221" s="39">
        <v>-4.4000000000000004</v>
      </c>
      <c r="H221" s="27">
        <f>INDEX(地点選定リスト!$Q$7:$Q$842,MATCH(D221,地点選定リスト!$M$7:$M$842,0))</f>
        <v>-0.6</v>
      </c>
      <c r="I221" s="27">
        <f>INDEX(地点選定リスト!$R$7:$R$842,MATCH(D221,地点選定リスト!$M$7:$M$842,0))</f>
        <v>-4.4000000000000004</v>
      </c>
    </row>
    <row r="222" spans="1:9" ht="21.75" customHeight="1">
      <c r="A222" s="38">
        <v>220</v>
      </c>
      <c r="B222" s="30" t="s">
        <v>3031</v>
      </c>
      <c r="C222" s="30" t="s">
        <v>3042</v>
      </c>
      <c r="D222" s="27" t="str">
        <f t="shared" si="3"/>
        <v>宮城県　古川</v>
      </c>
      <c r="E222" s="31">
        <v>-0.6</v>
      </c>
      <c r="F222" s="39">
        <v>-3.9</v>
      </c>
      <c r="H222" s="27">
        <f>INDEX(地点選定リスト!$Q$7:$Q$842,MATCH(D222,地点選定リスト!$M$7:$M$842,0))</f>
        <v>-0.6</v>
      </c>
      <c r="I222" s="27">
        <f>INDEX(地点選定リスト!$R$7:$R$842,MATCH(D222,地点選定リスト!$M$7:$M$842,0))</f>
        <v>-3.9</v>
      </c>
    </row>
    <row r="223" spans="1:9" ht="21.75" customHeight="1">
      <c r="A223" s="38">
        <v>221</v>
      </c>
      <c r="B223" s="30" t="s">
        <v>3031</v>
      </c>
      <c r="C223" s="30" t="s">
        <v>3041</v>
      </c>
      <c r="D223" s="27" t="str">
        <f t="shared" si="3"/>
        <v>宮城県　米山</v>
      </c>
      <c r="E223" s="31">
        <v>-0.4</v>
      </c>
      <c r="F223" s="39">
        <v>-4.3</v>
      </c>
      <c r="H223" s="27">
        <f>INDEX(地点選定リスト!$Q$7:$Q$842,MATCH(D223,地点選定リスト!$M$7:$M$842,0))</f>
        <v>-0.4</v>
      </c>
      <c r="I223" s="27">
        <f>INDEX(地点選定リスト!$R$7:$R$842,MATCH(D223,地点選定リスト!$M$7:$M$842,0))</f>
        <v>-4.3</v>
      </c>
    </row>
    <row r="224" spans="1:9" ht="21.75" customHeight="1">
      <c r="A224" s="38">
        <v>222</v>
      </c>
      <c r="B224" s="30" t="s">
        <v>3031</v>
      </c>
      <c r="C224" s="30" t="s">
        <v>3040</v>
      </c>
      <c r="D224" s="27" t="str">
        <f t="shared" si="3"/>
        <v>宮城県　大衡</v>
      </c>
      <c r="E224" s="31">
        <v>-0.2</v>
      </c>
      <c r="F224" s="39">
        <v>-3.4</v>
      </c>
      <c r="H224" s="27">
        <f>INDEX(地点選定リスト!$Q$7:$Q$842,MATCH(D224,地点選定リスト!$M$7:$M$842,0))</f>
        <v>-0.2</v>
      </c>
      <c r="I224" s="27">
        <f>INDEX(地点選定リスト!$R$7:$R$842,MATCH(D224,地点選定リスト!$M$7:$M$842,0))</f>
        <v>-3.4</v>
      </c>
    </row>
    <row r="225" spans="1:9" ht="21.75" customHeight="1">
      <c r="A225" s="38">
        <v>223</v>
      </c>
      <c r="B225" s="30" t="s">
        <v>3031</v>
      </c>
      <c r="C225" s="30" t="s">
        <v>3039</v>
      </c>
      <c r="D225" s="27" t="str">
        <f t="shared" si="3"/>
        <v>宮城県　鹿島台</v>
      </c>
      <c r="E225" s="31">
        <v>-0.1</v>
      </c>
      <c r="F225" s="39">
        <v>-3.9</v>
      </c>
      <c r="H225" s="27">
        <f>INDEX(地点選定リスト!$Q$7:$Q$842,MATCH(D225,地点選定リスト!$M$7:$M$842,0))</f>
        <v>-0.1</v>
      </c>
      <c r="I225" s="27">
        <f>INDEX(地点選定リスト!$R$7:$R$842,MATCH(D225,地点選定リスト!$M$7:$M$842,0))</f>
        <v>-3.9</v>
      </c>
    </row>
    <row r="226" spans="1:9" ht="21.75" customHeight="1">
      <c r="A226" s="38">
        <v>224</v>
      </c>
      <c r="B226" s="30" t="s">
        <v>3031</v>
      </c>
      <c r="C226" s="30" t="s">
        <v>3038</v>
      </c>
      <c r="D226" s="27" t="str">
        <f t="shared" si="3"/>
        <v>宮城県　気仙沼</v>
      </c>
      <c r="E226" s="31">
        <v>0.3</v>
      </c>
      <c r="F226" s="39">
        <v>-3.1</v>
      </c>
      <c r="H226" s="27">
        <f>INDEX(地点選定リスト!$Q$7:$Q$842,MATCH(D226,地点選定リスト!$M$7:$M$842,0))</f>
        <v>0.3</v>
      </c>
      <c r="I226" s="27">
        <f>INDEX(地点選定リスト!$R$7:$R$842,MATCH(D226,地点選定リスト!$M$7:$M$842,0))</f>
        <v>-3.1</v>
      </c>
    </row>
    <row r="227" spans="1:9" ht="21.75" customHeight="1">
      <c r="A227" s="38">
        <v>225</v>
      </c>
      <c r="B227" s="30" t="s">
        <v>3031</v>
      </c>
      <c r="C227" s="30" t="s">
        <v>3037</v>
      </c>
      <c r="D227" s="27" t="str">
        <f t="shared" si="3"/>
        <v>宮城県　志津川</v>
      </c>
      <c r="E227" s="31">
        <v>0.4</v>
      </c>
      <c r="F227" s="39">
        <v>-3.2</v>
      </c>
      <c r="H227" s="27">
        <f>INDEX(地点選定リスト!$Q$7:$Q$842,MATCH(D227,地点選定リスト!$M$7:$M$842,0))</f>
        <v>0.4</v>
      </c>
      <c r="I227" s="27">
        <f>INDEX(地点選定リスト!$R$7:$R$842,MATCH(D227,地点選定リスト!$M$7:$M$842,0))</f>
        <v>-3.2</v>
      </c>
    </row>
    <row r="228" spans="1:9" ht="21.75" customHeight="1">
      <c r="A228" s="38">
        <v>226</v>
      </c>
      <c r="B228" s="30" t="s">
        <v>3031</v>
      </c>
      <c r="C228" s="30" t="s">
        <v>3036</v>
      </c>
      <c r="D228" s="27" t="str">
        <f t="shared" si="3"/>
        <v>宮城県　塩釜</v>
      </c>
      <c r="E228" s="31">
        <v>0.4</v>
      </c>
      <c r="F228" s="39">
        <v>-2.5</v>
      </c>
      <c r="H228" s="27">
        <f>INDEX(地点選定リスト!$Q$7:$Q$842,MATCH(D228,地点選定リスト!$M$7:$M$842,0))</f>
        <v>0.4</v>
      </c>
      <c r="I228" s="27">
        <f>INDEX(地点選定リスト!$R$7:$R$842,MATCH(D228,地点選定リスト!$M$7:$M$842,0))</f>
        <v>-2.5</v>
      </c>
    </row>
    <row r="229" spans="1:9" ht="21.75" customHeight="1">
      <c r="A229" s="38">
        <v>227</v>
      </c>
      <c r="B229" s="30" t="s">
        <v>3031</v>
      </c>
      <c r="C229" s="30" t="s">
        <v>3035</v>
      </c>
      <c r="D229" s="27" t="str">
        <f t="shared" si="3"/>
        <v>宮城県　石巻</v>
      </c>
      <c r="E229" s="31">
        <v>1</v>
      </c>
      <c r="F229" s="39">
        <v>-2.2999999999999998</v>
      </c>
      <c r="H229" s="27">
        <f>INDEX(地点選定リスト!$Q$7:$Q$842,MATCH(D229,地点選定リスト!$M$7:$M$842,0))</f>
        <v>1</v>
      </c>
      <c r="I229" s="27">
        <f>INDEX(地点選定リスト!$R$7:$R$842,MATCH(D229,地点選定リスト!$M$7:$M$842,0))</f>
        <v>-2.2999999999999998</v>
      </c>
    </row>
    <row r="230" spans="1:9" ht="21.75" customHeight="1">
      <c r="A230" s="38">
        <v>228</v>
      </c>
      <c r="B230" s="30" t="s">
        <v>3031</v>
      </c>
      <c r="C230" s="30" t="s">
        <v>2539</v>
      </c>
      <c r="D230" s="27" t="str">
        <f t="shared" si="3"/>
        <v>宮城県　白石</v>
      </c>
      <c r="E230" s="31">
        <v>1</v>
      </c>
      <c r="F230" s="39">
        <v>-2.7</v>
      </c>
      <c r="H230" s="27">
        <f>INDEX(地点選定リスト!$Q$7:$Q$842,MATCH(D230,地点選定リスト!$M$7:$M$842,0))</f>
        <v>1</v>
      </c>
      <c r="I230" s="27">
        <f>INDEX(地点選定リスト!$R$7:$R$842,MATCH(D230,地点選定リスト!$M$7:$M$842,0))</f>
        <v>-2.7</v>
      </c>
    </row>
    <row r="231" spans="1:9" ht="21.75" customHeight="1">
      <c r="A231" s="38">
        <v>229</v>
      </c>
      <c r="B231" s="30" t="s">
        <v>3031</v>
      </c>
      <c r="C231" s="30" t="s">
        <v>3034</v>
      </c>
      <c r="D231" s="27" t="str">
        <f t="shared" si="3"/>
        <v>宮城県　丸森</v>
      </c>
      <c r="E231" s="31">
        <v>1.4</v>
      </c>
      <c r="F231" s="39">
        <v>-3.4</v>
      </c>
      <c r="H231" s="27">
        <f>INDEX(地点選定リスト!$Q$7:$Q$842,MATCH(D231,地点選定リスト!$M$7:$M$842,0))</f>
        <v>1.4</v>
      </c>
      <c r="I231" s="27">
        <f>INDEX(地点選定リスト!$R$7:$R$842,MATCH(D231,地点選定リスト!$M$7:$M$842,0))</f>
        <v>-3.4</v>
      </c>
    </row>
    <row r="232" spans="1:9" ht="21.75" customHeight="1">
      <c r="A232" s="38">
        <v>230</v>
      </c>
      <c r="B232" s="30" t="s">
        <v>3031</v>
      </c>
      <c r="C232" s="30" t="s">
        <v>3033</v>
      </c>
      <c r="D232" s="27" t="str">
        <f t="shared" si="3"/>
        <v>宮城県　江ノ島</v>
      </c>
      <c r="E232" s="31">
        <v>2.4</v>
      </c>
      <c r="F232" s="39">
        <v>-0.3</v>
      </c>
      <c r="H232" s="27">
        <f>INDEX(地点選定リスト!$Q$7:$Q$842,MATCH(D232,地点選定リスト!$M$7:$M$842,0))</f>
        <v>2.4</v>
      </c>
      <c r="I232" s="27">
        <f>INDEX(地点選定リスト!$R$7:$R$842,MATCH(D232,地点選定リスト!$M$7:$M$842,0))</f>
        <v>-0.3</v>
      </c>
    </row>
    <row r="233" spans="1:9" ht="21.75" customHeight="1">
      <c r="A233" s="38">
        <v>231</v>
      </c>
      <c r="B233" s="30" t="s">
        <v>3031</v>
      </c>
      <c r="C233" s="30" t="s">
        <v>3032</v>
      </c>
      <c r="D233" s="27" t="str">
        <f t="shared" si="3"/>
        <v>宮城県　亘理</v>
      </c>
      <c r="E233" s="31">
        <v>2.4</v>
      </c>
      <c r="F233" s="39">
        <v>-1.3</v>
      </c>
      <c r="H233" s="27">
        <f>INDEX(地点選定リスト!$Q$7:$Q$842,MATCH(D233,地点選定リスト!$M$7:$M$842,0))</f>
        <v>2.4</v>
      </c>
      <c r="I233" s="27">
        <f>INDEX(地点選定リスト!$R$7:$R$842,MATCH(D233,地点選定リスト!$M$7:$M$842,0))</f>
        <v>-1.3</v>
      </c>
    </row>
    <row r="234" spans="1:9" ht="21.75" customHeight="1">
      <c r="A234" s="38">
        <v>232</v>
      </c>
      <c r="B234" s="30" t="s">
        <v>3031</v>
      </c>
      <c r="C234" s="30" t="s">
        <v>3030</v>
      </c>
      <c r="D234" s="27" t="str">
        <f t="shared" si="3"/>
        <v>宮城県　仙台</v>
      </c>
      <c r="E234" s="31">
        <v>2.6</v>
      </c>
      <c r="F234" s="39">
        <v>-0.7</v>
      </c>
      <c r="H234" s="27">
        <f>INDEX(地点選定リスト!$Q$7:$Q$842,MATCH(D234,地点選定リスト!$M$7:$M$842,0))</f>
        <v>2.6</v>
      </c>
      <c r="I234" s="27">
        <f>INDEX(地点選定リスト!$R$7:$R$842,MATCH(D234,地点選定リスト!$M$7:$M$842,0))</f>
        <v>-0.7</v>
      </c>
    </row>
    <row r="235" spans="1:9" ht="21.75" customHeight="1">
      <c r="A235" s="38">
        <v>233</v>
      </c>
      <c r="B235" s="30" t="s">
        <v>3008</v>
      </c>
      <c r="C235" s="30" t="s">
        <v>3029</v>
      </c>
      <c r="D235" s="27" t="str">
        <f t="shared" si="3"/>
        <v>秋田県　八幡平</v>
      </c>
      <c r="E235" s="31">
        <v>-4.7</v>
      </c>
      <c r="F235" s="39">
        <v>-7.7</v>
      </c>
      <c r="H235" s="27">
        <f>INDEX(地点選定リスト!$Q$7:$Q$842,MATCH(D235,地点選定リスト!$M$7:$M$842,0))</f>
        <v>-4.7</v>
      </c>
      <c r="I235" s="27">
        <f>INDEX(地点選定リスト!$R$7:$R$842,MATCH(D235,地点選定リスト!$M$7:$M$842,0))</f>
        <v>-7.7</v>
      </c>
    </row>
    <row r="236" spans="1:9" ht="21.75" customHeight="1">
      <c r="A236" s="38">
        <v>234</v>
      </c>
      <c r="B236" s="30" t="s">
        <v>3008</v>
      </c>
      <c r="C236" s="30" t="s">
        <v>3028</v>
      </c>
      <c r="D236" s="27" t="str">
        <f t="shared" si="3"/>
        <v>秋田県　鹿角</v>
      </c>
      <c r="E236" s="48">
        <v>-3</v>
      </c>
      <c r="F236" s="49">
        <v>-7.5</v>
      </c>
      <c r="H236" s="27">
        <f>INDEX(地点選定リスト!$Q$7:$Q$842,MATCH(D236,地点選定リスト!$M$7:$M$842,0))</f>
        <v>-3</v>
      </c>
      <c r="I236" s="27">
        <f>INDEX(地点選定リスト!$R$7:$R$842,MATCH(D236,地点選定リスト!$M$7:$M$842,0))</f>
        <v>-7.5</v>
      </c>
    </row>
    <row r="237" spans="1:9" ht="21.75" customHeight="1">
      <c r="A237" s="38">
        <v>235</v>
      </c>
      <c r="B237" s="30" t="s">
        <v>3008</v>
      </c>
      <c r="C237" s="30" t="s">
        <v>3027</v>
      </c>
      <c r="D237" s="27" t="str">
        <f t="shared" si="3"/>
        <v>秋田県　田沢湖</v>
      </c>
      <c r="E237" s="31">
        <v>-2.6</v>
      </c>
      <c r="F237" s="39">
        <v>-5.4</v>
      </c>
      <c r="H237" s="27">
        <f>INDEX(地点選定リスト!$Q$7:$Q$842,MATCH(D237,地点選定リスト!$M$7:$M$842,0))</f>
        <v>-2.5</v>
      </c>
      <c r="I237" s="27">
        <f>INDEX(地点選定リスト!$R$7:$R$842,MATCH(D237,地点選定リスト!$M$7:$M$842,0))</f>
        <v>-5.4</v>
      </c>
    </row>
    <row r="238" spans="1:9" ht="21.75" customHeight="1">
      <c r="A238" s="38">
        <v>236</v>
      </c>
      <c r="B238" s="30" t="s">
        <v>3008</v>
      </c>
      <c r="C238" s="30" t="s">
        <v>3026</v>
      </c>
      <c r="D238" s="27" t="str">
        <f t="shared" si="3"/>
        <v>秋田県　湯瀬</v>
      </c>
      <c r="E238" s="48">
        <v>-2.4</v>
      </c>
      <c r="F238" s="49">
        <v>-4.9000000000000004</v>
      </c>
      <c r="H238" s="27">
        <f>INDEX(地点選定リスト!$Q$7:$Q$842,MATCH(D238,地点選定リスト!$M$7:$M$842,0))</f>
        <v>-2.4</v>
      </c>
      <c r="I238" s="27">
        <f>INDEX(地点選定リスト!$R$7:$R$842,MATCH(D238,地点選定リスト!$M$7:$M$842,0))</f>
        <v>-4.9000000000000004</v>
      </c>
    </row>
    <row r="239" spans="1:9" ht="21.75" customHeight="1">
      <c r="A239" s="38">
        <v>237</v>
      </c>
      <c r="B239" s="30" t="s">
        <v>3008</v>
      </c>
      <c r="C239" s="30" t="s">
        <v>3025</v>
      </c>
      <c r="D239" s="27" t="str">
        <f t="shared" si="3"/>
        <v>秋田県　大館</v>
      </c>
      <c r="E239" s="31">
        <v>-2.2999999999999998</v>
      </c>
      <c r="F239" s="39">
        <v>-6</v>
      </c>
      <c r="H239" s="27">
        <f>INDEX(地点選定リスト!$Q$7:$Q$842,MATCH(D239,地点選定リスト!$M$7:$M$842,0))</f>
        <v>-2.2999999999999998</v>
      </c>
      <c r="I239" s="27">
        <f>INDEX(地点選定リスト!$R$7:$R$842,MATCH(D239,地点選定リスト!$M$7:$M$842,0))</f>
        <v>-6</v>
      </c>
    </row>
    <row r="240" spans="1:9" ht="21.75" customHeight="1">
      <c r="A240" s="38">
        <v>238</v>
      </c>
      <c r="B240" s="30" t="s">
        <v>3008</v>
      </c>
      <c r="C240" s="30" t="s">
        <v>3024</v>
      </c>
      <c r="D240" s="27" t="str">
        <f t="shared" si="3"/>
        <v>秋田県　湯の岱</v>
      </c>
      <c r="E240" s="31">
        <v>-2.1</v>
      </c>
      <c r="F240" s="39">
        <v>-4.8</v>
      </c>
      <c r="H240" s="27">
        <f>INDEX(地点選定リスト!$Q$7:$Q$842,MATCH(D240,地点選定リスト!$M$7:$M$842,0))</f>
        <v>-2.1</v>
      </c>
      <c r="I240" s="27">
        <f>INDEX(地点選定リスト!$R$7:$R$842,MATCH(D240,地点選定リスト!$M$7:$M$842,0))</f>
        <v>-4.8</v>
      </c>
    </row>
    <row r="241" spans="1:9" ht="21.75" customHeight="1">
      <c r="A241" s="38">
        <v>239</v>
      </c>
      <c r="B241" s="30" t="s">
        <v>3008</v>
      </c>
      <c r="C241" s="30" t="s">
        <v>3023</v>
      </c>
      <c r="D241" s="27" t="str">
        <f t="shared" si="3"/>
        <v>秋田県　鷹巣</v>
      </c>
      <c r="E241" s="31">
        <v>-1.6</v>
      </c>
      <c r="F241" s="39">
        <v>-5.6</v>
      </c>
      <c r="H241" s="27">
        <f>INDEX(地点選定リスト!$Q$7:$Q$842,MATCH(D241,地点選定リスト!$M$7:$M$842,0))</f>
        <v>-1.6</v>
      </c>
      <c r="I241" s="27">
        <f>INDEX(地点選定リスト!$R$7:$R$842,MATCH(D241,地点選定リスト!$M$7:$M$842,0))</f>
        <v>-5.6</v>
      </c>
    </row>
    <row r="242" spans="1:9" ht="21.75" customHeight="1">
      <c r="A242" s="38">
        <v>240</v>
      </c>
      <c r="B242" s="30" t="s">
        <v>3008</v>
      </c>
      <c r="C242" s="30" t="s">
        <v>3022</v>
      </c>
      <c r="D242" s="27" t="str">
        <f t="shared" si="3"/>
        <v>秋田県　阿仁合</v>
      </c>
      <c r="E242" s="31">
        <v>-1.5</v>
      </c>
      <c r="F242" s="39">
        <v>-4.9000000000000004</v>
      </c>
      <c r="H242" s="27">
        <f>INDEX(地点選定リスト!$Q$7:$Q$842,MATCH(D242,地点選定リスト!$M$7:$M$842,0))</f>
        <v>-1.5</v>
      </c>
      <c r="I242" s="27">
        <f>INDEX(地点選定リスト!$R$7:$R$842,MATCH(D242,地点選定リスト!$M$7:$M$842,0))</f>
        <v>-4.9000000000000004</v>
      </c>
    </row>
    <row r="243" spans="1:9" ht="21.75" customHeight="1">
      <c r="A243" s="38">
        <v>241</v>
      </c>
      <c r="B243" s="30" t="s">
        <v>3008</v>
      </c>
      <c r="C243" s="30" t="s">
        <v>3021</v>
      </c>
      <c r="D243" s="27" t="str">
        <f t="shared" si="3"/>
        <v>秋田県　岩見三内</v>
      </c>
      <c r="E243" s="31">
        <v>-1.4</v>
      </c>
      <c r="F243" s="39">
        <v>-4.3</v>
      </c>
      <c r="H243" s="27">
        <f>INDEX(地点選定リスト!$Q$7:$Q$842,MATCH(D243,地点選定リスト!$M$7:$M$842,0))</f>
        <v>-1.4</v>
      </c>
      <c r="I243" s="27">
        <f>INDEX(地点選定リスト!$R$7:$R$842,MATCH(D243,地点選定リスト!$M$7:$M$842,0))</f>
        <v>-4.3</v>
      </c>
    </row>
    <row r="244" spans="1:9" ht="21.75" customHeight="1">
      <c r="A244" s="38">
        <v>242</v>
      </c>
      <c r="B244" s="30" t="s">
        <v>3008</v>
      </c>
      <c r="C244" s="30" t="s">
        <v>3020</v>
      </c>
      <c r="D244" s="27" t="str">
        <f t="shared" si="3"/>
        <v>秋田県　角館</v>
      </c>
      <c r="E244" s="31">
        <v>-1.3</v>
      </c>
      <c r="F244" s="39">
        <v>-3.9</v>
      </c>
      <c r="H244" s="27">
        <f>INDEX(地点選定リスト!$Q$7:$Q$842,MATCH(D244,地点選定リスト!$M$7:$M$842,0))</f>
        <v>-1.3</v>
      </c>
      <c r="I244" s="27">
        <f>INDEX(地点選定リスト!$R$7:$R$842,MATCH(D244,地点選定リスト!$M$7:$M$842,0))</f>
        <v>-3.9</v>
      </c>
    </row>
    <row r="245" spans="1:9" ht="21.75" customHeight="1">
      <c r="A245" s="38">
        <v>243</v>
      </c>
      <c r="B245" s="30" t="s">
        <v>3008</v>
      </c>
      <c r="C245" s="30" t="s">
        <v>3019</v>
      </c>
      <c r="D245" s="27" t="str">
        <f t="shared" si="3"/>
        <v>秋田県　大曲</v>
      </c>
      <c r="E245" s="31">
        <v>-1.3</v>
      </c>
      <c r="F245" s="39">
        <v>-4.0999999999999996</v>
      </c>
      <c r="H245" s="27">
        <f>INDEX(地点選定リスト!$Q$7:$Q$842,MATCH(D245,地点選定リスト!$M$7:$M$842,0))</f>
        <v>-1.3</v>
      </c>
      <c r="I245" s="27">
        <f>INDEX(地点選定リスト!$R$7:$R$842,MATCH(D245,地点選定リスト!$M$7:$M$842,0))</f>
        <v>-4.0999999999999996</v>
      </c>
    </row>
    <row r="246" spans="1:9" ht="21.75" customHeight="1">
      <c r="A246" s="38">
        <v>244</v>
      </c>
      <c r="B246" s="30" t="s">
        <v>3008</v>
      </c>
      <c r="C246" s="30" t="s">
        <v>2842</v>
      </c>
      <c r="D246" s="27" t="str">
        <f t="shared" si="3"/>
        <v>秋田県　湯沢</v>
      </c>
      <c r="E246" s="31">
        <v>-1.3</v>
      </c>
      <c r="F246" s="39">
        <v>-4.3</v>
      </c>
      <c r="H246" s="27">
        <f>INDEX(地点選定リスト!$Q$7:$Q$842,MATCH(D246,地点選定リスト!$M$7:$M$842,0))</f>
        <v>-1.3</v>
      </c>
      <c r="I246" s="27">
        <f>INDEX(地点選定リスト!$R$7:$R$842,MATCH(D246,地点選定リスト!$M$7:$M$842,0))</f>
        <v>-4.3</v>
      </c>
    </row>
    <row r="247" spans="1:9" ht="21.75" customHeight="1">
      <c r="A247" s="38">
        <v>245</v>
      </c>
      <c r="B247" s="30" t="s">
        <v>3008</v>
      </c>
      <c r="C247" s="30" t="s">
        <v>3018</v>
      </c>
      <c r="D247" s="27" t="str">
        <f t="shared" si="3"/>
        <v>秋田県　大正寺</v>
      </c>
      <c r="E247" s="31">
        <v>-0.8</v>
      </c>
      <c r="F247" s="39">
        <v>-3.1</v>
      </c>
      <c r="H247" s="27">
        <f>INDEX(地点選定リスト!$Q$7:$Q$842,MATCH(D247,地点選定リスト!$M$7:$M$842,0))</f>
        <v>-0.8</v>
      </c>
      <c r="I247" s="27">
        <f>INDEX(地点選定リスト!$R$7:$R$842,MATCH(D247,地点選定リスト!$M$7:$M$842,0))</f>
        <v>-3.1</v>
      </c>
    </row>
    <row r="248" spans="1:9" ht="21.75" customHeight="1">
      <c r="A248" s="38">
        <v>246</v>
      </c>
      <c r="B248" s="30" t="s">
        <v>3008</v>
      </c>
      <c r="C248" s="30" t="s">
        <v>3017</v>
      </c>
      <c r="D248" s="27" t="str">
        <f t="shared" si="3"/>
        <v>秋田県　東由利</v>
      </c>
      <c r="E248" s="31">
        <v>-0.8</v>
      </c>
      <c r="F248" s="39">
        <v>-3.9</v>
      </c>
      <c r="H248" s="27">
        <f>INDEX(地点選定リスト!$Q$7:$Q$842,MATCH(D248,地点選定リスト!$M$7:$M$842,0))</f>
        <v>-0.8</v>
      </c>
      <c r="I248" s="27">
        <f>INDEX(地点選定リスト!$R$7:$R$842,MATCH(D248,地点選定リスト!$M$7:$M$842,0))</f>
        <v>-3.9</v>
      </c>
    </row>
    <row r="249" spans="1:9" ht="21.75" customHeight="1">
      <c r="A249" s="38">
        <v>247</v>
      </c>
      <c r="B249" s="30" t="s">
        <v>3008</v>
      </c>
      <c r="C249" s="30" t="s">
        <v>3016</v>
      </c>
      <c r="D249" s="27" t="str">
        <f t="shared" si="3"/>
        <v>秋田県　横手</v>
      </c>
      <c r="E249" s="31">
        <v>-0.6</v>
      </c>
      <c r="F249" s="39">
        <v>-3.3</v>
      </c>
      <c r="H249" s="27">
        <f>INDEX(地点選定リスト!$Q$7:$Q$842,MATCH(D249,地点選定リスト!$M$7:$M$842,0))</f>
        <v>-0.6</v>
      </c>
      <c r="I249" s="27">
        <f>INDEX(地点選定リスト!$R$7:$R$842,MATCH(D249,地点選定リスト!$M$7:$M$842,0))</f>
        <v>-3.3</v>
      </c>
    </row>
    <row r="250" spans="1:9" ht="21.75" customHeight="1">
      <c r="A250" s="38">
        <v>248</v>
      </c>
      <c r="B250" s="30" t="s">
        <v>3008</v>
      </c>
      <c r="C250" s="30" t="s">
        <v>2830</v>
      </c>
      <c r="D250" s="27" t="str">
        <f t="shared" si="3"/>
        <v>秋田県　大潟</v>
      </c>
      <c r="E250" s="31">
        <v>-0.4</v>
      </c>
      <c r="F250" s="39">
        <v>-4.2</v>
      </c>
      <c r="H250" s="27">
        <f>INDEX(地点選定リスト!$Q$7:$Q$842,MATCH(D250,地点選定リスト!$M$7:$M$842,0))</f>
        <v>-0.4</v>
      </c>
      <c r="I250" s="27">
        <f>INDEX(地点選定リスト!$R$7:$R$842,MATCH(D250,地点選定リスト!$M$7:$M$842,0))</f>
        <v>-4.2</v>
      </c>
    </row>
    <row r="251" spans="1:9" ht="21.75" customHeight="1">
      <c r="A251" s="38">
        <v>249</v>
      </c>
      <c r="B251" s="30" t="s">
        <v>3008</v>
      </c>
      <c r="C251" s="30" t="s">
        <v>3015</v>
      </c>
      <c r="D251" s="27" t="str">
        <f t="shared" si="3"/>
        <v>秋田県　五城目</v>
      </c>
      <c r="E251" s="31">
        <v>-0.4</v>
      </c>
      <c r="F251" s="39">
        <v>-3.1</v>
      </c>
      <c r="H251" s="27">
        <f>INDEX(地点選定リスト!$Q$7:$Q$842,MATCH(D251,地点選定リスト!$M$7:$M$842,0))</f>
        <v>-0.4</v>
      </c>
      <c r="I251" s="27">
        <f>INDEX(地点選定リスト!$R$7:$R$842,MATCH(D251,地点選定リスト!$M$7:$M$842,0))</f>
        <v>-3.1</v>
      </c>
    </row>
    <row r="252" spans="1:9" ht="21.75" customHeight="1">
      <c r="A252" s="38">
        <v>250</v>
      </c>
      <c r="B252" s="30" t="s">
        <v>3008</v>
      </c>
      <c r="C252" s="30" t="s">
        <v>3014</v>
      </c>
      <c r="D252" s="27" t="str">
        <f t="shared" si="3"/>
        <v>秋田県　矢島</v>
      </c>
      <c r="E252" s="31">
        <v>-0.1</v>
      </c>
      <c r="F252" s="39">
        <v>-2.8</v>
      </c>
      <c r="H252" s="27">
        <f>INDEX(地点選定リスト!$Q$7:$Q$842,MATCH(D252,地点選定リスト!$M$7:$M$842,0))</f>
        <v>-0.1</v>
      </c>
      <c r="I252" s="27">
        <f>INDEX(地点選定リスト!$R$7:$R$842,MATCH(D252,地点選定リスト!$M$7:$M$842,0))</f>
        <v>-2.8</v>
      </c>
    </row>
    <row r="253" spans="1:9" ht="21.75" customHeight="1">
      <c r="A253" s="38">
        <v>251</v>
      </c>
      <c r="B253" s="30" t="s">
        <v>3008</v>
      </c>
      <c r="C253" s="30" t="s">
        <v>3013</v>
      </c>
      <c r="D253" s="27" t="str">
        <f t="shared" si="3"/>
        <v>秋田県　能代</v>
      </c>
      <c r="E253" s="31">
        <v>0.2</v>
      </c>
      <c r="F253" s="39">
        <v>-3.1</v>
      </c>
      <c r="H253" s="27">
        <f>INDEX(地点選定リスト!$Q$7:$Q$842,MATCH(D253,地点選定リスト!$M$7:$M$842,0))</f>
        <v>0.2</v>
      </c>
      <c r="I253" s="27">
        <f>INDEX(地点選定リスト!$R$7:$R$842,MATCH(D253,地点選定リスト!$M$7:$M$842,0))</f>
        <v>-3.1</v>
      </c>
    </row>
    <row r="254" spans="1:9" ht="21.75" customHeight="1">
      <c r="A254" s="38">
        <v>252</v>
      </c>
      <c r="B254" s="30" t="s">
        <v>3008</v>
      </c>
      <c r="C254" s="30" t="s">
        <v>3012</v>
      </c>
      <c r="D254" s="27" t="str">
        <f t="shared" si="3"/>
        <v>秋田県　男鹿</v>
      </c>
      <c r="E254" s="31">
        <v>0.2</v>
      </c>
      <c r="F254" s="39">
        <v>-2.6</v>
      </c>
      <c r="H254" s="27">
        <f>INDEX(地点選定リスト!$Q$7:$Q$842,MATCH(D254,地点選定リスト!$M$7:$M$842,0))</f>
        <v>0.2</v>
      </c>
      <c r="I254" s="27">
        <f>INDEX(地点選定リスト!$R$7:$R$842,MATCH(D254,地点選定リスト!$M$7:$M$842,0))</f>
        <v>-2.6</v>
      </c>
    </row>
    <row r="255" spans="1:9" ht="21.75" customHeight="1">
      <c r="A255" s="38">
        <v>253</v>
      </c>
      <c r="B255" s="30" t="s">
        <v>3008</v>
      </c>
      <c r="C255" s="30" t="s">
        <v>3011</v>
      </c>
      <c r="D255" s="27" t="str">
        <f t="shared" si="3"/>
        <v>秋田県　秋田</v>
      </c>
      <c r="E255" s="31">
        <v>0.5</v>
      </c>
      <c r="F255" s="39">
        <v>-1.9</v>
      </c>
      <c r="H255" s="27">
        <f>INDEX(地点選定リスト!$Q$7:$Q$842,MATCH(D255,地点選定リスト!$M$7:$M$842,0))</f>
        <v>0.4</v>
      </c>
      <c r="I255" s="27">
        <f>INDEX(地点選定リスト!$R$7:$R$842,MATCH(D255,地点選定リスト!$M$7:$M$842,0))</f>
        <v>-1.9</v>
      </c>
    </row>
    <row r="256" spans="1:9" ht="21.75" customHeight="1">
      <c r="A256" s="38">
        <v>254</v>
      </c>
      <c r="B256" s="30" t="s">
        <v>3008</v>
      </c>
      <c r="C256" s="30" t="s">
        <v>3010</v>
      </c>
      <c r="D256" s="27" t="str">
        <f t="shared" si="3"/>
        <v>秋田県　八森</v>
      </c>
      <c r="E256" s="31">
        <v>1</v>
      </c>
      <c r="F256" s="39">
        <v>-1.9</v>
      </c>
      <c r="H256" s="27">
        <f>INDEX(地点選定リスト!$Q$7:$Q$842,MATCH(D256,地点選定リスト!$M$7:$M$842,0))</f>
        <v>1</v>
      </c>
      <c r="I256" s="27">
        <f>INDEX(地点選定リスト!$R$7:$R$842,MATCH(D256,地点選定リスト!$M$7:$M$842,0))</f>
        <v>-1.9</v>
      </c>
    </row>
    <row r="257" spans="1:9" ht="21.75" customHeight="1">
      <c r="A257" s="38">
        <v>255</v>
      </c>
      <c r="B257" s="30" t="s">
        <v>3008</v>
      </c>
      <c r="C257" s="30" t="s">
        <v>3009</v>
      </c>
      <c r="D257" s="27" t="str">
        <f t="shared" si="3"/>
        <v>秋田県　本荘</v>
      </c>
      <c r="E257" s="31">
        <v>1.1000000000000001</v>
      </c>
      <c r="F257" s="39">
        <v>-1.5</v>
      </c>
      <c r="H257" s="27">
        <f>INDEX(地点選定リスト!$Q$7:$Q$842,MATCH(D257,地点選定リスト!$M$7:$M$842,0))</f>
        <v>1.1000000000000001</v>
      </c>
      <c r="I257" s="27">
        <f>INDEX(地点選定リスト!$R$7:$R$842,MATCH(D257,地点選定リスト!$M$7:$M$842,0))</f>
        <v>-1.5</v>
      </c>
    </row>
    <row r="258" spans="1:9" ht="21.75" customHeight="1">
      <c r="A258" s="38">
        <v>256</v>
      </c>
      <c r="B258" s="30" t="s">
        <v>3008</v>
      </c>
      <c r="C258" s="30" t="s">
        <v>3007</v>
      </c>
      <c r="D258" s="27" t="str">
        <f t="shared" si="3"/>
        <v>秋田県　象潟</v>
      </c>
      <c r="E258" s="31">
        <v>2.5</v>
      </c>
      <c r="F258" s="39">
        <v>-0.3</v>
      </c>
      <c r="H258" s="27">
        <f>INDEX(地点選定リスト!$Q$7:$Q$842,MATCH(D258,地点選定リスト!$M$7:$M$842,0))</f>
        <v>2.5</v>
      </c>
      <c r="I258" s="27">
        <f>INDEX(地点選定リスト!$R$7:$R$842,MATCH(D258,地点選定リスト!$M$7:$M$842,0))</f>
        <v>-0.3</v>
      </c>
    </row>
    <row r="259" spans="1:9" ht="21.75" customHeight="1">
      <c r="A259" s="38">
        <v>257</v>
      </c>
      <c r="B259" s="30" t="s">
        <v>2989</v>
      </c>
      <c r="C259" s="30" t="s">
        <v>3006</v>
      </c>
      <c r="D259" s="27" t="str">
        <f t="shared" si="3"/>
        <v>山形県　大井沢</v>
      </c>
      <c r="E259" s="31">
        <v>-2.7</v>
      </c>
      <c r="F259" s="39">
        <v>-5.8</v>
      </c>
      <c r="H259" s="27">
        <f>INDEX(地点選定リスト!$Q$7:$Q$842,MATCH(D259,地点選定リスト!$M$7:$M$842,0))</f>
        <v>-2.7</v>
      </c>
      <c r="I259" s="27">
        <f>INDEX(地点選定リスト!$R$7:$R$842,MATCH(D259,地点選定リスト!$M$7:$M$842,0))</f>
        <v>-5.8</v>
      </c>
    </row>
    <row r="260" spans="1:9" ht="21.75" customHeight="1">
      <c r="A260" s="38">
        <v>258</v>
      </c>
      <c r="B260" s="30" t="s">
        <v>2989</v>
      </c>
      <c r="C260" s="30" t="s">
        <v>3005</v>
      </c>
      <c r="D260" s="27" t="str">
        <f t="shared" ref="D260:D323" si="4">B260&amp;"　"&amp;C260</f>
        <v>山形県　肘折</v>
      </c>
      <c r="E260" s="31">
        <v>-2.1</v>
      </c>
      <c r="F260" s="39">
        <v>-5.0999999999999996</v>
      </c>
      <c r="H260" s="27">
        <f>INDEX(地点選定リスト!$Q$7:$Q$842,MATCH(D260,地点選定リスト!$M$7:$M$842,0))</f>
        <v>-2.1</v>
      </c>
      <c r="I260" s="27">
        <f>INDEX(地点選定リスト!$R$7:$R$842,MATCH(D260,地点選定リスト!$M$7:$M$842,0))</f>
        <v>-5.0999999999999996</v>
      </c>
    </row>
    <row r="261" spans="1:9" ht="21.75" customHeight="1">
      <c r="A261" s="38">
        <v>259</v>
      </c>
      <c r="B261" s="30" t="s">
        <v>2989</v>
      </c>
      <c r="C261" s="30" t="s">
        <v>3004</v>
      </c>
      <c r="D261" s="27" t="str">
        <f t="shared" si="4"/>
        <v>山形県　向町</v>
      </c>
      <c r="E261" s="31">
        <v>-1.5</v>
      </c>
      <c r="F261" s="39">
        <v>-4.3</v>
      </c>
      <c r="H261" s="27">
        <f>INDEX(地点選定リスト!$Q$7:$Q$842,MATCH(D261,地点選定リスト!$M$7:$M$842,0))</f>
        <v>-1.5</v>
      </c>
      <c r="I261" s="27">
        <f>INDEX(地点選定リスト!$R$7:$R$842,MATCH(D261,地点選定リスト!$M$7:$M$842,0))</f>
        <v>-4.3</v>
      </c>
    </row>
    <row r="262" spans="1:9" ht="21.75" customHeight="1">
      <c r="A262" s="38">
        <v>260</v>
      </c>
      <c r="B262" s="30" t="s">
        <v>2989</v>
      </c>
      <c r="C262" s="30" t="s">
        <v>3003</v>
      </c>
      <c r="D262" s="27" t="str">
        <f t="shared" si="4"/>
        <v>山形県　高峰</v>
      </c>
      <c r="E262" s="31">
        <v>-1.5</v>
      </c>
      <c r="F262" s="39">
        <v>-4.0999999999999996</v>
      </c>
      <c r="H262" s="27">
        <f>INDEX(地点選定リスト!$Q$7:$Q$842,MATCH(D262,地点選定リスト!$M$7:$M$842,0))</f>
        <v>-1.5</v>
      </c>
      <c r="I262" s="27">
        <f>INDEX(地点選定リスト!$R$7:$R$842,MATCH(D262,地点選定リスト!$M$7:$M$842,0))</f>
        <v>-4.0999999999999996</v>
      </c>
    </row>
    <row r="263" spans="1:9" ht="21.75" customHeight="1">
      <c r="A263" s="38">
        <v>261</v>
      </c>
      <c r="B263" s="30" t="s">
        <v>2989</v>
      </c>
      <c r="C263" s="30" t="s">
        <v>2775</v>
      </c>
      <c r="D263" s="27" t="str">
        <f t="shared" si="4"/>
        <v>山形県　金山</v>
      </c>
      <c r="E263" s="31">
        <v>-1.4</v>
      </c>
      <c r="F263" s="39">
        <v>-4</v>
      </c>
      <c r="H263" s="27">
        <f>INDEX(地点選定リスト!$Q$7:$Q$842,MATCH(D263,地点選定リスト!$M$7:$M$842,0))</f>
        <v>-1.4</v>
      </c>
      <c r="I263" s="27">
        <f>INDEX(地点選定リスト!$R$7:$R$842,MATCH(D263,地点選定リスト!$M$7:$M$842,0))</f>
        <v>-4</v>
      </c>
    </row>
    <row r="264" spans="1:9" ht="21.75" customHeight="1">
      <c r="A264" s="38">
        <v>262</v>
      </c>
      <c r="B264" s="30" t="s">
        <v>2989</v>
      </c>
      <c r="C264" s="30" t="s">
        <v>3002</v>
      </c>
      <c r="D264" s="27" t="str">
        <f t="shared" si="4"/>
        <v>山形県　村山</v>
      </c>
      <c r="E264" s="31">
        <v>-1.4</v>
      </c>
      <c r="F264" s="39">
        <v>-5</v>
      </c>
      <c r="H264" s="27">
        <f>INDEX(地点選定リスト!$Q$7:$Q$842,MATCH(D264,地点選定リスト!$M$7:$M$842,0))</f>
        <v>-1.4</v>
      </c>
      <c r="I264" s="27">
        <f>INDEX(地点選定リスト!$R$7:$R$842,MATCH(D264,地点選定リスト!$M$7:$M$842,0))</f>
        <v>-5</v>
      </c>
    </row>
    <row r="265" spans="1:9" ht="21.75" customHeight="1">
      <c r="A265" s="38">
        <v>263</v>
      </c>
      <c r="B265" s="30" t="s">
        <v>2989</v>
      </c>
      <c r="C265" s="30" t="s">
        <v>3001</v>
      </c>
      <c r="D265" s="27" t="str">
        <f t="shared" si="4"/>
        <v>山形県　左沢</v>
      </c>
      <c r="E265" s="31">
        <v>-1.4</v>
      </c>
      <c r="F265" s="39">
        <v>-4.4000000000000004</v>
      </c>
      <c r="H265" s="27">
        <f>INDEX(地点選定リスト!$Q$7:$Q$842,MATCH(D265,地点選定リスト!$M$7:$M$842,0))</f>
        <v>-1.4</v>
      </c>
      <c r="I265" s="27">
        <f>INDEX(地点選定リスト!$R$7:$R$842,MATCH(D265,地点選定リスト!$M$7:$M$842,0))</f>
        <v>-4.4000000000000004</v>
      </c>
    </row>
    <row r="266" spans="1:9" ht="21.75" customHeight="1">
      <c r="A266" s="38">
        <v>264</v>
      </c>
      <c r="B266" s="30" t="s">
        <v>2989</v>
      </c>
      <c r="C266" s="30" t="s">
        <v>3000</v>
      </c>
      <c r="D266" s="27" t="str">
        <f t="shared" si="4"/>
        <v>山形県　尾花沢</v>
      </c>
      <c r="E266" s="31">
        <v>-1</v>
      </c>
      <c r="F266" s="39">
        <v>-4.5999999999999996</v>
      </c>
      <c r="H266" s="27">
        <f>INDEX(地点選定リスト!$Q$7:$Q$842,MATCH(D266,地点選定リスト!$M$7:$M$842,0))</f>
        <v>-1</v>
      </c>
      <c r="I266" s="27">
        <f>INDEX(地点選定リスト!$R$7:$R$842,MATCH(D266,地点選定リスト!$M$7:$M$842,0))</f>
        <v>-4.5999999999999996</v>
      </c>
    </row>
    <row r="267" spans="1:9" ht="21.75" customHeight="1">
      <c r="A267" s="38">
        <v>265</v>
      </c>
      <c r="B267" s="30" t="s">
        <v>2989</v>
      </c>
      <c r="C267" s="30" t="s">
        <v>2999</v>
      </c>
      <c r="D267" s="27" t="str">
        <f t="shared" si="4"/>
        <v>山形県　差首鍋</v>
      </c>
      <c r="E267" s="31">
        <v>-0.9</v>
      </c>
      <c r="F267" s="39">
        <v>-3.4</v>
      </c>
      <c r="H267" s="27">
        <f>INDEX(地点選定リスト!$Q$7:$Q$842,MATCH(D267,地点選定リスト!$M$7:$M$842,0))</f>
        <v>-0.9</v>
      </c>
      <c r="I267" s="27">
        <f>INDEX(地点選定リスト!$R$7:$R$842,MATCH(D267,地点選定リスト!$M$7:$M$842,0))</f>
        <v>-3.4</v>
      </c>
    </row>
    <row r="268" spans="1:9" ht="21.75" customHeight="1">
      <c r="A268" s="38">
        <v>266</v>
      </c>
      <c r="B268" s="30" t="s">
        <v>2989</v>
      </c>
      <c r="C268" s="30" t="s">
        <v>2998</v>
      </c>
      <c r="D268" s="27" t="str">
        <f t="shared" si="4"/>
        <v>山形県　長井</v>
      </c>
      <c r="E268" s="31">
        <v>-1.4</v>
      </c>
      <c r="F268" s="39">
        <v>-4.0999999999999996</v>
      </c>
      <c r="H268" s="27">
        <f>INDEX(地点選定リスト!$Q$7:$Q$842,MATCH(D268,地点選定リスト!$M$7:$M$842,0))</f>
        <v>-1.4</v>
      </c>
      <c r="I268" s="27">
        <f>INDEX(地点選定リスト!$R$7:$R$842,MATCH(D268,地点選定リスト!$M$7:$M$842,0))</f>
        <v>-4.0999999999999996</v>
      </c>
    </row>
    <row r="269" spans="1:9" ht="21.75" customHeight="1">
      <c r="A269" s="38">
        <v>267</v>
      </c>
      <c r="B269" s="30" t="s">
        <v>2989</v>
      </c>
      <c r="C269" s="30" t="s">
        <v>2997</v>
      </c>
      <c r="D269" s="27" t="str">
        <f t="shared" si="4"/>
        <v>山形県　高畠</v>
      </c>
      <c r="E269" s="31">
        <v>-1</v>
      </c>
      <c r="F269" s="39">
        <v>-4.0999999999999996</v>
      </c>
      <c r="H269" s="27">
        <f>INDEX(地点選定リスト!$Q$7:$Q$842,MATCH(D269,地点選定リスト!$M$7:$M$842,0))</f>
        <v>-1</v>
      </c>
      <c r="I269" s="27">
        <f>INDEX(地点選定リスト!$R$7:$R$842,MATCH(D269,地点選定リスト!$M$7:$M$842,0))</f>
        <v>-4.0999999999999996</v>
      </c>
    </row>
    <row r="270" spans="1:9" ht="21.75" customHeight="1">
      <c r="A270" s="38">
        <v>268</v>
      </c>
      <c r="B270" s="30" t="s">
        <v>2989</v>
      </c>
      <c r="C270" s="30" t="s">
        <v>2996</v>
      </c>
      <c r="D270" s="27" t="str">
        <f t="shared" si="4"/>
        <v>山形県　新庄</v>
      </c>
      <c r="E270" s="31">
        <v>-0.9</v>
      </c>
      <c r="F270" s="39">
        <v>-3.4</v>
      </c>
      <c r="H270" s="27">
        <f>INDEX(地点選定リスト!$Q$7:$Q$842,MATCH(D270,地点選定リスト!$M$7:$M$842,0))</f>
        <v>-0.9</v>
      </c>
      <c r="I270" s="27">
        <f>INDEX(地点選定リスト!$R$7:$R$842,MATCH(D270,地点選定リスト!$M$7:$M$842,0))</f>
        <v>-3.4</v>
      </c>
    </row>
    <row r="271" spans="1:9" ht="21.75" customHeight="1">
      <c r="A271" s="38">
        <v>269</v>
      </c>
      <c r="B271" s="30" t="s">
        <v>2989</v>
      </c>
      <c r="C271" s="30" t="s">
        <v>2995</v>
      </c>
      <c r="D271" s="27" t="str">
        <f t="shared" si="4"/>
        <v>山形県　米沢</v>
      </c>
      <c r="E271" s="31">
        <v>-0.8</v>
      </c>
      <c r="F271" s="39">
        <v>-3.7</v>
      </c>
      <c r="H271" s="27">
        <f>INDEX(地点選定リスト!$Q$7:$Q$842,MATCH(D271,地点選定リスト!$M$7:$M$842,0))</f>
        <v>-0.8</v>
      </c>
      <c r="I271" s="27">
        <f>INDEX(地点選定リスト!$R$7:$R$842,MATCH(D271,地点選定リスト!$M$7:$M$842,0))</f>
        <v>-3.7</v>
      </c>
    </row>
    <row r="272" spans="1:9" ht="21.75" customHeight="1">
      <c r="A272" s="38">
        <v>270</v>
      </c>
      <c r="B272" s="30" t="s">
        <v>2989</v>
      </c>
      <c r="C272" s="30" t="s">
        <v>2994</v>
      </c>
      <c r="D272" s="27" t="str">
        <f t="shared" si="4"/>
        <v>山形県　山形</v>
      </c>
      <c r="E272" s="31">
        <v>-0.5</v>
      </c>
      <c r="F272" s="39">
        <v>-3.2</v>
      </c>
      <c r="H272" s="27">
        <f>INDEX(地点選定リスト!$Q$7:$Q$842,MATCH(D272,地点選定リスト!$M$7:$M$842,0))</f>
        <v>-0.5</v>
      </c>
      <c r="I272" s="27">
        <f>INDEX(地点選定リスト!$R$7:$R$842,MATCH(D272,地点選定リスト!$M$7:$M$842,0))</f>
        <v>-3.2</v>
      </c>
    </row>
    <row r="273" spans="1:9" ht="21.75" customHeight="1">
      <c r="A273" s="38">
        <v>271</v>
      </c>
      <c r="B273" s="30" t="s">
        <v>2989</v>
      </c>
      <c r="C273" s="30" t="s">
        <v>2993</v>
      </c>
      <c r="D273" s="27" t="str">
        <f t="shared" si="4"/>
        <v>山形県　小国</v>
      </c>
      <c r="E273" s="31">
        <v>-0.2</v>
      </c>
      <c r="F273" s="39">
        <v>-2.5</v>
      </c>
      <c r="H273" s="27">
        <f>INDEX(地点選定リスト!$Q$7:$Q$842,MATCH(D273,地点選定リスト!$M$7:$M$842,0))</f>
        <v>-0.2</v>
      </c>
      <c r="I273" s="27">
        <f>INDEX(地点選定リスト!$R$7:$R$842,MATCH(D273,地点選定リスト!$M$7:$M$842,0))</f>
        <v>-2.5</v>
      </c>
    </row>
    <row r="274" spans="1:9" ht="21.75" customHeight="1">
      <c r="A274" s="38">
        <v>272</v>
      </c>
      <c r="B274" s="30" t="s">
        <v>2989</v>
      </c>
      <c r="C274" s="30" t="s">
        <v>2992</v>
      </c>
      <c r="D274" s="27" t="str">
        <f t="shared" si="4"/>
        <v>山形県　狩川</v>
      </c>
      <c r="E274" s="31">
        <v>0.5</v>
      </c>
      <c r="F274" s="39">
        <v>-1.5</v>
      </c>
      <c r="H274" s="27">
        <f>INDEX(地点選定リスト!$Q$7:$Q$842,MATCH(D274,地点選定リスト!$M$7:$M$842,0))</f>
        <v>0.5</v>
      </c>
      <c r="I274" s="27">
        <f>INDEX(地点選定リスト!$R$7:$R$842,MATCH(D274,地点選定リスト!$M$7:$M$842,0))</f>
        <v>-1.5</v>
      </c>
    </row>
    <row r="275" spans="1:9" ht="21.75" customHeight="1">
      <c r="A275" s="38">
        <v>273</v>
      </c>
      <c r="B275" s="30" t="s">
        <v>2989</v>
      </c>
      <c r="C275" s="30" t="s">
        <v>2991</v>
      </c>
      <c r="D275" s="27" t="str">
        <f t="shared" si="4"/>
        <v>山形県　鶴岡</v>
      </c>
      <c r="E275" s="31">
        <v>1.7</v>
      </c>
      <c r="F275" s="39">
        <v>-1.3</v>
      </c>
      <c r="H275" s="27">
        <f>INDEX(地点選定リスト!$Q$7:$Q$842,MATCH(D275,地点選定リスト!$M$7:$M$842,0))</f>
        <v>1.7</v>
      </c>
      <c r="I275" s="27">
        <f>INDEX(地点選定リスト!$R$7:$R$842,MATCH(D275,地点選定リスト!$M$7:$M$842,0))</f>
        <v>-1.3</v>
      </c>
    </row>
    <row r="276" spans="1:9" ht="21.75" customHeight="1">
      <c r="A276" s="38">
        <v>274</v>
      </c>
      <c r="B276" s="30" t="s">
        <v>2989</v>
      </c>
      <c r="C276" s="30" t="s">
        <v>2990</v>
      </c>
      <c r="D276" s="27" t="str">
        <f t="shared" si="4"/>
        <v>山形県　飛島</v>
      </c>
      <c r="E276" s="31">
        <v>1.8</v>
      </c>
      <c r="F276" s="39">
        <v>-0.3</v>
      </c>
      <c r="H276" s="27">
        <f>INDEX(地点選定リスト!$Q$7:$Q$842,MATCH(D276,地点選定リスト!$M$7:$M$842,0))</f>
        <v>1.9</v>
      </c>
      <c r="I276" s="27">
        <f>INDEX(地点選定リスト!$R$7:$R$842,MATCH(D276,地点選定リスト!$M$7:$M$842,0))</f>
        <v>-0.3</v>
      </c>
    </row>
    <row r="277" spans="1:9" ht="21.75" customHeight="1">
      <c r="A277" s="40">
        <v>275</v>
      </c>
      <c r="B277" s="30" t="s">
        <v>2989</v>
      </c>
      <c r="C277" s="28" t="s">
        <v>531</v>
      </c>
      <c r="D277" s="27" t="str">
        <f t="shared" si="4"/>
        <v>山形県　鼠ケ関</v>
      </c>
      <c r="E277" s="31">
        <v>1.9</v>
      </c>
      <c r="F277" s="39">
        <v>-0.7</v>
      </c>
      <c r="H277" s="27">
        <f>INDEX(地点選定リスト!$Q$7:$Q$842,MATCH(D277,地点選定リスト!$M$7:$M$842,0))</f>
        <v>1.9</v>
      </c>
      <c r="I277" s="27">
        <f>INDEX(地点選定リスト!$R$7:$R$842,MATCH(D277,地点選定リスト!$M$7:$M$842,0))</f>
        <v>-0.7</v>
      </c>
    </row>
    <row r="278" spans="1:9" ht="21.75" customHeight="1">
      <c r="A278" s="40">
        <v>276</v>
      </c>
      <c r="B278" s="30" t="s">
        <v>2989</v>
      </c>
      <c r="C278" s="28" t="s">
        <v>2988</v>
      </c>
      <c r="D278" s="27" t="str">
        <f t="shared" si="4"/>
        <v>山形県　酒田</v>
      </c>
      <c r="E278" s="31">
        <v>2.1</v>
      </c>
      <c r="F278" s="39">
        <v>-0.5</v>
      </c>
      <c r="H278" s="27">
        <f>INDEX(地点選定リスト!$Q$7:$Q$842,MATCH(D278,地点選定リスト!$M$7:$M$842,0))</f>
        <v>2.1</v>
      </c>
      <c r="I278" s="27">
        <f>INDEX(地点選定リスト!$R$7:$R$842,MATCH(D278,地点選定リスト!$M$7:$M$842,0))</f>
        <v>-0.5</v>
      </c>
    </row>
    <row r="279" spans="1:9" ht="21.75" customHeight="1">
      <c r="A279" s="40">
        <v>277</v>
      </c>
      <c r="B279" s="30" t="s">
        <v>2962</v>
      </c>
      <c r="C279" s="28" t="s">
        <v>2987</v>
      </c>
      <c r="D279" s="27" t="str">
        <f t="shared" si="4"/>
        <v>福島県　鷲倉</v>
      </c>
      <c r="E279" s="31">
        <v>-6.3</v>
      </c>
      <c r="F279" s="39">
        <v>-8.6</v>
      </c>
      <c r="H279" s="27">
        <f>INDEX(地点選定リスト!$Q$7:$Q$842,MATCH(D279,地点選定リスト!$M$7:$M$842,0))</f>
        <v>-6.3</v>
      </c>
      <c r="I279" s="27">
        <f>INDEX(地点選定リスト!$R$7:$R$842,MATCH(D279,地点選定リスト!$M$7:$M$842,0))</f>
        <v>-8.6</v>
      </c>
    </row>
    <row r="280" spans="1:9" ht="21.75" customHeight="1">
      <c r="A280" s="40">
        <v>278</v>
      </c>
      <c r="B280" s="30" t="s">
        <v>2962</v>
      </c>
      <c r="C280" s="28" t="s">
        <v>2986</v>
      </c>
      <c r="D280" s="27" t="str">
        <f t="shared" si="4"/>
        <v>福島県　桧原</v>
      </c>
      <c r="E280" s="31">
        <v>-4</v>
      </c>
      <c r="F280" s="39">
        <v>-8.3000000000000007</v>
      </c>
      <c r="H280" s="27">
        <f>INDEX(地点選定リスト!$Q$7:$Q$842,MATCH(D280,地点選定リスト!$M$7:$M$842,0))</f>
        <v>-4</v>
      </c>
      <c r="I280" s="27">
        <f>INDEX(地点選定リスト!$R$7:$R$842,MATCH(D280,地点選定リスト!$M$7:$M$842,0))</f>
        <v>-8.3000000000000007</v>
      </c>
    </row>
    <row r="281" spans="1:9" ht="21.75" customHeight="1">
      <c r="A281" s="40">
        <v>279</v>
      </c>
      <c r="B281" s="30" t="s">
        <v>2962</v>
      </c>
      <c r="C281" s="28" t="s">
        <v>2985</v>
      </c>
      <c r="D281" s="27" t="str">
        <f t="shared" si="4"/>
        <v>福島県　桧枝岐</v>
      </c>
      <c r="E281" s="31">
        <v>-3.8</v>
      </c>
      <c r="F281" s="39">
        <v>-6.4</v>
      </c>
      <c r="H281" s="27">
        <f>INDEX(地点選定リスト!$Q$7:$Q$842,MATCH(D281,地点選定リスト!$M$7:$M$842,0))</f>
        <v>-3.8</v>
      </c>
      <c r="I281" s="27">
        <f>INDEX(地点選定リスト!$R$7:$R$842,MATCH(D281,地点選定リスト!$M$7:$M$842,0))</f>
        <v>-6.4</v>
      </c>
    </row>
    <row r="282" spans="1:9" ht="21.75" customHeight="1">
      <c r="A282" s="40">
        <v>280</v>
      </c>
      <c r="B282" s="30" t="s">
        <v>2962</v>
      </c>
      <c r="C282" s="28" t="s">
        <v>2984</v>
      </c>
      <c r="D282" s="27" t="str">
        <f t="shared" si="4"/>
        <v>福島県　湯本</v>
      </c>
      <c r="E282" s="31">
        <v>-2.4</v>
      </c>
      <c r="F282" s="39">
        <v>-5.0999999999999996</v>
      </c>
      <c r="H282" s="27">
        <f>INDEX(地点選定リスト!$Q$7:$Q$842,MATCH(D282,地点選定リスト!$M$7:$M$842,0))</f>
        <v>-2.4</v>
      </c>
      <c r="I282" s="27">
        <f>INDEX(地点選定リスト!$R$7:$R$842,MATCH(D282,地点選定リスト!$M$7:$M$842,0))</f>
        <v>-5.0999999999999996</v>
      </c>
    </row>
    <row r="283" spans="1:9" ht="21.75" customHeight="1">
      <c r="A283" s="40">
        <v>281</v>
      </c>
      <c r="B283" s="30" t="s">
        <v>2962</v>
      </c>
      <c r="C283" s="28" t="s">
        <v>2983</v>
      </c>
      <c r="D283" s="27" t="str">
        <f t="shared" si="4"/>
        <v>福島県　南郷</v>
      </c>
      <c r="E283" s="31">
        <v>-2.2000000000000002</v>
      </c>
      <c r="F283" s="39">
        <v>-4.5999999999999996</v>
      </c>
      <c r="H283" s="27">
        <f>INDEX(地点選定リスト!$Q$7:$Q$842,MATCH(D283,地点選定リスト!$M$7:$M$842,0))</f>
        <v>-2.2000000000000002</v>
      </c>
      <c r="I283" s="27">
        <f>INDEX(地点選定リスト!$R$7:$R$842,MATCH(D283,地点選定リスト!$M$7:$M$842,0))</f>
        <v>-4.5999999999999996</v>
      </c>
    </row>
    <row r="284" spans="1:9" ht="21.75" customHeight="1">
      <c r="A284" s="40">
        <v>282</v>
      </c>
      <c r="B284" s="30" t="s">
        <v>2962</v>
      </c>
      <c r="C284" s="28" t="s">
        <v>2982</v>
      </c>
      <c r="D284" s="27" t="str">
        <f t="shared" si="4"/>
        <v>福島県　田島</v>
      </c>
      <c r="E284" s="31">
        <v>-2.1</v>
      </c>
      <c r="F284" s="39">
        <v>-6.3</v>
      </c>
      <c r="H284" s="27">
        <f>INDEX(地点選定リスト!$Q$7:$Q$842,MATCH(D284,地点選定リスト!$M$7:$M$842,0))</f>
        <v>-2.1</v>
      </c>
      <c r="I284" s="27">
        <f>INDEX(地点選定リスト!$R$7:$R$842,MATCH(D284,地点選定リスト!$M$7:$M$842,0))</f>
        <v>-6.3</v>
      </c>
    </row>
    <row r="285" spans="1:9" ht="21.75" customHeight="1">
      <c r="A285" s="40">
        <v>283</v>
      </c>
      <c r="B285" s="30" t="s">
        <v>2962</v>
      </c>
      <c r="C285" s="28" t="s">
        <v>2981</v>
      </c>
      <c r="D285" s="27" t="str">
        <f t="shared" si="4"/>
        <v>福島県　猪苗代</v>
      </c>
      <c r="E285" s="31">
        <v>-1.7</v>
      </c>
      <c r="F285" s="39">
        <v>-3.9</v>
      </c>
      <c r="H285" s="27">
        <f>INDEX(地点選定リスト!$Q$7:$Q$842,MATCH(D285,地点選定リスト!$M$7:$M$842,0))</f>
        <v>-1.7</v>
      </c>
      <c r="I285" s="27">
        <f>INDEX(地点選定リスト!$R$7:$R$842,MATCH(D285,地点選定リスト!$M$7:$M$842,0))</f>
        <v>-3.9</v>
      </c>
    </row>
    <row r="286" spans="1:9" ht="21.75" customHeight="1">
      <c r="A286" s="40">
        <v>284</v>
      </c>
      <c r="B286" s="30" t="s">
        <v>2962</v>
      </c>
      <c r="C286" s="28" t="s">
        <v>2980</v>
      </c>
      <c r="D286" s="27" t="str">
        <f t="shared" si="4"/>
        <v>福島県　飯舘</v>
      </c>
      <c r="E286" s="31">
        <v>-1.3</v>
      </c>
      <c r="F286" s="39">
        <v>-5.8</v>
      </c>
      <c r="H286" s="27">
        <f>INDEX(地点選定リスト!$Q$7:$Q$842,MATCH(D286,地点選定リスト!$M$7:$M$842,0))</f>
        <v>-1.3</v>
      </c>
      <c r="I286" s="27">
        <f>INDEX(地点選定リスト!$R$7:$R$842,MATCH(D286,地点選定リスト!$M$7:$M$842,0))</f>
        <v>-5.8</v>
      </c>
    </row>
    <row r="287" spans="1:9" ht="21.75" customHeight="1">
      <c r="A287" s="40">
        <v>285</v>
      </c>
      <c r="B287" s="30" t="s">
        <v>2962</v>
      </c>
      <c r="C287" s="28" t="s">
        <v>2979</v>
      </c>
      <c r="D287" s="27" t="str">
        <f t="shared" si="4"/>
        <v>福島県　只見</v>
      </c>
      <c r="E287" s="31">
        <v>-1.1000000000000001</v>
      </c>
      <c r="F287" s="39">
        <v>-3.3</v>
      </c>
      <c r="H287" s="27">
        <f>INDEX(地点選定リスト!$Q$7:$Q$842,MATCH(D287,地点選定リスト!$M$7:$M$842,0))</f>
        <v>-1.1000000000000001</v>
      </c>
      <c r="I287" s="27">
        <f>INDEX(地点選定リスト!$R$7:$R$842,MATCH(D287,地点選定リスト!$M$7:$M$842,0))</f>
        <v>-3.3</v>
      </c>
    </row>
    <row r="288" spans="1:9" ht="21.75" customHeight="1">
      <c r="A288" s="40">
        <v>286</v>
      </c>
      <c r="B288" s="30" t="s">
        <v>2962</v>
      </c>
      <c r="C288" s="28" t="s">
        <v>2775</v>
      </c>
      <c r="D288" s="27" t="str">
        <f t="shared" si="4"/>
        <v>福島県　金山</v>
      </c>
      <c r="E288" s="31">
        <v>-0.9</v>
      </c>
      <c r="F288" s="39">
        <v>-2.8</v>
      </c>
      <c r="H288" s="27">
        <f>INDEX(地点選定リスト!$Q$7:$Q$842,MATCH(D288,地点選定リスト!$M$7:$M$842,0))</f>
        <v>-1</v>
      </c>
      <c r="I288" s="27">
        <f>INDEX(地点選定リスト!$R$7:$R$842,MATCH(D288,地点選定リスト!$M$7:$M$842,0))</f>
        <v>-2.8</v>
      </c>
    </row>
    <row r="289" spans="1:9" ht="21.75" customHeight="1">
      <c r="A289" s="40">
        <v>287</v>
      </c>
      <c r="B289" s="30" t="s">
        <v>2962</v>
      </c>
      <c r="C289" s="28" t="s">
        <v>2978</v>
      </c>
      <c r="D289" s="27" t="str">
        <f t="shared" si="4"/>
        <v>福島県　喜多方</v>
      </c>
      <c r="E289" s="31">
        <v>-1.3</v>
      </c>
      <c r="F289" s="39">
        <v>-5</v>
      </c>
      <c r="H289" s="27">
        <f>INDEX(地点選定リスト!$Q$7:$Q$842,MATCH(D289,地点選定リスト!$M$7:$M$842,0))</f>
        <v>-1.3</v>
      </c>
      <c r="I289" s="27">
        <f>INDEX(地点選定リスト!$R$7:$R$842,MATCH(D289,地点選定リスト!$M$7:$M$842,0))</f>
        <v>-5</v>
      </c>
    </row>
    <row r="290" spans="1:9" ht="21.75" customHeight="1">
      <c r="A290" s="40">
        <v>288</v>
      </c>
      <c r="B290" s="30" t="s">
        <v>2962</v>
      </c>
      <c r="C290" s="28" t="s">
        <v>2465</v>
      </c>
      <c r="D290" s="27" t="str">
        <f t="shared" si="4"/>
        <v>福島県　川内</v>
      </c>
      <c r="E290" s="31">
        <v>-1.2</v>
      </c>
      <c r="F290" s="39">
        <v>-6.5</v>
      </c>
      <c r="H290" s="27">
        <f>INDEX(地点選定リスト!$Q$7:$Q$842,MATCH(D290,地点選定リスト!$M$7:$M$842,0))</f>
        <v>-1.2</v>
      </c>
      <c r="I290" s="27">
        <f>INDEX(地点選定リスト!$R$7:$R$842,MATCH(D290,地点選定リスト!$M$7:$M$842,0))</f>
        <v>-6.5</v>
      </c>
    </row>
    <row r="291" spans="1:9" ht="21.75" customHeight="1">
      <c r="A291" s="40">
        <v>289</v>
      </c>
      <c r="B291" s="30" t="s">
        <v>2962</v>
      </c>
      <c r="C291" s="28" t="s">
        <v>2977</v>
      </c>
      <c r="D291" s="27" t="str">
        <f t="shared" si="4"/>
        <v>福島県　若松</v>
      </c>
      <c r="E291" s="31">
        <v>-0.7</v>
      </c>
      <c r="F291" s="39">
        <v>-3.7</v>
      </c>
      <c r="H291" s="27">
        <f>INDEX(地点選定リスト!$Q$7:$Q$842,MATCH(D291,地点選定リスト!$M$7:$M$842,0))</f>
        <v>-0.7</v>
      </c>
      <c r="I291" s="27">
        <f>INDEX(地点選定リスト!$R$7:$R$842,MATCH(D291,地点選定リスト!$M$7:$M$842,0))</f>
        <v>-3.7</v>
      </c>
    </row>
    <row r="292" spans="1:9" ht="21.75" customHeight="1">
      <c r="A292" s="40">
        <v>290</v>
      </c>
      <c r="B292" s="30" t="s">
        <v>2962</v>
      </c>
      <c r="C292" s="28" t="s">
        <v>2976</v>
      </c>
      <c r="D292" s="27" t="str">
        <f t="shared" si="4"/>
        <v>福島県　船引</v>
      </c>
      <c r="E292" s="31">
        <v>-0.7</v>
      </c>
      <c r="F292" s="39">
        <v>-4</v>
      </c>
      <c r="H292" s="27">
        <f>INDEX(地点選定リスト!$Q$7:$Q$842,MATCH(D292,地点選定リスト!$M$7:$M$842,0))</f>
        <v>-0.7</v>
      </c>
      <c r="I292" s="27">
        <f>INDEX(地点選定リスト!$R$7:$R$842,MATCH(D292,地点選定リスト!$M$7:$M$842,0))</f>
        <v>-4</v>
      </c>
    </row>
    <row r="293" spans="1:9" ht="21.75" customHeight="1">
      <c r="A293" s="40">
        <v>291</v>
      </c>
      <c r="B293" s="30" t="s">
        <v>2962</v>
      </c>
      <c r="C293" s="28" t="s">
        <v>2975</v>
      </c>
      <c r="D293" s="27" t="str">
        <f t="shared" si="4"/>
        <v>福島県　小野新町</v>
      </c>
      <c r="E293" s="31">
        <v>-0.7</v>
      </c>
      <c r="F293" s="39">
        <v>-4.0999999999999996</v>
      </c>
      <c r="H293" s="27">
        <f>INDEX(地点選定リスト!$Q$7:$Q$842,MATCH(D293,地点選定リスト!$M$7:$M$842,0))</f>
        <v>-0.7</v>
      </c>
      <c r="I293" s="27">
        <f>INDEX(地点選定リスト!$R$7:$R$842,MATCH(D293,地点選定リスト!$M$7:$M$842,0))</f>
        <v>-4.0999999999999996</v>
      </c>
    </row>
    <row r="294" spans="1:9" ht="21.75" customHeight="1">
      <c r="A294" s="40">
        <v>292</v>
      </c>
      <c r="B294" s="30" t="s">
        <v>2962</v>
      </c>
      <c r="C294" s="28" t="s">
        <v>2974</v>
      </c>
      <c r="D294" s="27" t="str">
        <f t="shared" si="4"/>
        <v>福島県　西会津</v>
      </c>
      <c r="E294" s="31">
        <v>-0.3</v>
      </c>
      <c r="F294" s="39">
        <v>-3</v>
      </c>
      <c r="H294" s="27">
        <f>INDEX(地点選定リスト!$Q$7:$Q$842,MATCH(D294,地点選定リスト!$M$7:$M$842,0))</f>
        <v>-0.3</v>
      </c>
      <c r="I294" s="27">
        <f>INDEX(地点選定リスト!$R$7:$R$842,MATCH(D294,地点選定リスト!$M$7:$M$842,0))</f>
        <v>-3</v>
      </c>
    </row>
    <row r="295" spans="1:9" ht="21.75" customHeight="1">
      <c r="A295" s="40">
        <v>293</v>
      </c>
      <c r="B295" s="30" t="s">
        <v>2962</v>
      </c>
      <c r="C295" s="28" t="s">
        <v>2973</v>
      </c>
      <c r="D295" s="27" t="str">
        <f t="shared" si="4"/>
        <v>福島県　茂庭</v>
      </c>
      <c r="E295" s="31">
        <v>-0.2</v>
      </c>
      <c r="F295" s="39">
        <v>-3</v>
      </c>
      <c r="H295" s="27">
        <f>INDEX(地点選定リスト!$Q$7:$Q$842,MATCH(D295,地点選定リスト!$M$7:$M$842,0))</f>
        <v>-0.2</v>
      </c>
      <c r="I295" s="27">
        <f>INDEX(地点選定リスト!$R$7:$R$842,MATCH(D295,地点選定リスト!$M$7:$M$842,0))</f>
        <v>-3</v>
      </c>
    </row>
    <row r="296" spans="1:9" ht="21.75" customHeight="1">
      <c r="A296" s="40">
        <v>294</v>
      </c>
      <c r="B296" s="30" t="s">
        <v>2962</v>
      </c>
      <c r="C296" s="28" t="s">
        <v>2972</v>
      </c>
      <c r="D296" s="27" t="str">
        <f t="shared" si="4"/>
        <v>福島県　東白川</v>
      </c>
      <c r="E296" s="31">
        <v>0</v>
      </c>
      <c r="F296" s="39">
        <v>-4.2</v>
      </c>
      <c r="H296" s="27">
        <f>INDEX(地点選定リスト!$Q$7:$Q$842,MATCH(D296,地点選定リスト!$M$7:$M$842,0))</f>
        <v>0</v>
      </c>
      <c r="I296" s="27">
        <f>INDEX(地点選定リスト!$R$7:$R$842,MATCH(D296,地点選定リスト!$M$7:$M$842,0))</f>
        <v>-4.2</v>
      </c>
    </row>
    <row r="297" spans="1:9" ht="21.75" customHeight="1">
      <c r="A297" s="40">
        <v>295</v>
      </c>
      <c r="B297" s="30" t="s">
        <v>2962</v>
      </c>
      <c r="C297" s="28" t="s">
        <v>2971</v>
      </c>
      <c r="D297" s="27" t="str">
        <f t="shared" si="4"/>
        <v>福島県　白河</v>
      </c>
      <c r="E297" s="31">
        <v>0.4</v>
      </c>
      <c r="F297" s="39">
        <v>-3</v>
      </c>
      <c r="H297" s="27">
        <f>INDEX(地点選定リスト!$Q$7:$Q$842,MATCH(D297,地点選定リスト!$M$7:$M$842,0))</f>
        <v>0.4</v>
      </c>
      <c r="I297" s="27">
        <f>INDEX(地点選定リスト!$R$7:$R$842,MATCH(D297,地点選定リスト!$M$7:$M$842,0))</f>
        <v>-3</v>
      </c>
    </row>
    <row r="298" spans="1:9" ht="21.75" customHeight="1">
      <c r="A298" s="40">
        <v>296</v>
      </c>
      <c r="B298" s="30" t="s">
        <v>2962</v>
      </c>
      <c r="C298" s="28" t="s">
        <v>2970</v>
      </c>
      <c r="D298" s="27" t="str">
        <f t="shared" si="4"/>
        <v>福島県　石川</v>
      </c>
      <c r="E298" s="31">
        <v>0.4</v>
      </c>
      <c r="F298" s="39">
        <v>-3</v>
      </c>
      <c r="H298" s="27">
        <f>INDEX(地点選定リスト!$Q$7:$Q$842,MATCH(D298,地点選定リスト!$M$7:$M$842,0))</f>
        <v>0.4</v>
      </c>
      <c r="I298" s="27">
        <f>INDEX(地点選定リスト!$R$7:$R$842,MATCH(D298,地点選定リスト!$M$7:$M$842,0))</f>
        <v>-3</v>
      </c>
    </row>
    <row r="299" spans="1:9" ht="21.75" customHeight="1">
      <c r="A299" s="40">
        <v>297</v>
      </c>
      <c r="B299" s="30" t="s">
        <v>2962</v>
      </c>
      <c r="C299" s="28" t="s">
        <v>2969</v>
      </c>
      <c r="D299" s="27" t="str">
        <f t="shared" si="4"/>
        <v>福島県　二本松</v>
      </c>
      <c r="E299" s="31">
        <v>0.6</v>
      </c>
      <c r="F299" s="39">
        <v>-3</v>
      </c>
      <c r="H299" s="27">
        <f>INDEX(地点選定リスト!$Q$7:$Q$842,MATCH(D299,地点選定リスト!$M$7:$M$842,0))</f>
        <v>0.6</v>
      </c>
      <c r="I299" s="27">
        <f>INDEX(地点選定リスト!$R$7:$R$842,MATCH(D299,地点選定リスト!$M$7:$M$842,0))</f>
        <v>-3</v>
      </c>
    </row>
    <row r="300" spans="1:9" ht="21.75" customHeight="1">
      <c r="A300" s="40">
        <v>298</v>
      </c>
      <c r="B300" s="30" t="s">
        <v>2962</v>
      </c>
      <c r="C300" s="28" t="s">
        <v>2968</v>
      </c>
      <c r="D300" s="27" t="str">
        <f t="shared" si="4"/>
        <v>福島県　梁川</v>
      </c>
      <c r="E300" s="31">
        <v>1.1000000000000001</v>
      </c>
      <c r="F300" s="39">
        <v>-2.8</v>
      </c>
      <c r="H300" s="27">
        <f>INDEX(地点選定リスト!$Q$7:$Q$842,MATCH(D300,地点選定リスト!$M$7:$M$842,0))</f>
        <v>1.1000000000000001</v>
      </c>
      <c r="I300" s="27">
        <f>INDEX(地点選定リスト!$R$7:$R$842,MATCH(D300,地点選定リスト!$M$7:$M$842,0))</f>
        <v>-2.8</v>
      </c>
    </row>
    <row r="301" spans="1:9" ht="21.75" customHeight="1">
      <c r="A301" s="40">
        <v>299</v>
      </c>
      <c r="B301" s="30" t="s">
        <v>2962</v>
      </c>
      <c r="C301" s="28" t="s">
        <v>2967</v>
      </c>
      <c r="D301" s="27" t="str">
        <f t="shared" si="4"/>
        <v>福島県　郡山</v>
      </c>
      <c r="E301" s="31">
        <v>1.3</v>
      </c>
      <c r="F301" s="39">
        <v>-2.1</v>
      </c>
      <c r="H301" s="27">
        <f>INDEX(地点選定リスト!$Q$7:$Q$842,MATCH(D301,地点選定リスト!$M$7:$M$842,0))</f>
        <v>1.3</v>
      </c>
      <c r="I301" s="27">
        <f>INDEX(地点選定リスト!$R$7:$R$842,MATCH(D301,地点選定リスト!$M$7:$M$842,0))</f>
        <v>-2.1</v>
      </c>
    </row>
    <row r="302" spans="1:9" ht="21.75" customHeight="1">
      <c r="A302" s="40">
        <v>300</v>
      </c>
      <c r="B302" s="30" t="s">
        <v>2962</v>
      </c>
      <c r="C302" s="28" t="s">
        <v>2966</v>
      </c>
      <c r="D302" s="27" t="str">
        <f t="shared" si="4"/>
        <v>福島県　福島</v>
      </c>
      <c r="E302" s="31">
        <v>1.7</v>
      </c>
      <c r="F302" s="39">
        <v>-1.3</v>
      </c>
      <c r="H302" s="27">
        <f>INDEX(地点選定リスト!$Q$7:$Q$842,MATCH(D302,地点選定リスト!$M$7:$M$842,0))</f>
        <v>1.7</v>
      </c>
      <c r="I302" s="27">
        <f>INDEX(地点選定リスト!$R$7:$R$842,MATCH(D302,地点選定リスト!$M$7:$M$842,0))</f>
        <v>-1.3</v>
      </c>
    </row>
    <row r="303" spans="1:9" ht="21.75" customHeight="1">
      <c r="A303" s="40">
        <v>301</v>
      </c>
      <c r="B303" s="30" t="s">
        <v>2962</v>
      </c>
      <c r="C303" s="28" t="s">
        <v>2965</v>
      </c>
      <c r="D303" s="27" t="str">
        <f t="shared" si="4"/>
        <v>福島県　相馬</v>
      </c>
      <c r="E303" s="31">
        <v>2.1</v>
      </c>
      <c r="F303" s="39">
        <v>-2</v>
      </c>
      <c r="H303" s="27">
        <f>INDEX(地点選定リスト!$Q$7:$Q$842,MATCH(D303,地点選定リスト!$M$7:$M$842,0))</f>
        <v>2.1</v>
      </c>
      <c r="I303" s="27">
        <f>INDEX(地点選定リスト!$R$7:$R$842,MATCH(D303,地点選定リスト!$M$7:$M$842,0))</f>
        <v>-2</v>
      </c>
    </row>
    <row r="304" spans="1:9" ht="21.75" customHeight="1">
      <c r="A304" s="40">
        <v>302</v>
      </c>
      <c r="B304" s="30" t="s">
        <v>2962</v>
      </c>
      <c r="C304" s="28" t="s">
        <v>2964</v>
      </c>
      <c r="D304" s="27" t="str">
        <f t="shared" si="4"/>
        <v>福島県　浪江</v>
      </c>
      <c r="E304" s="31">
        <v>2.2000000000000002</v>
      </c>
      <c r="F304" s="39">
        <v>-2.9</v>
      </c>
      <c r="H304" s="27">
        <f>INDEX(地点選定リスト!$Q$7:$Q$842,MATCH(D304,地点選定リスト!$M$7:$M$842,0))</f>
        <v>2.1</v>
      </c>
      <c r="I304" s="27">
        <f>INDEX(地点選定リスト!$R$7:$R$842,MATCH(D304,地点選定リスト!$M$7:$M$842,0))</f>
        <v>-2.9</v>
      </c>
    </row>
    <row r="305" spans="1:10" ht="21.75" customHeight="1">
      <c r="A305" s="40">
        <v>303</v>
      </c>
      <c r="B305" s="30" t="s">
        <v>2962</v>
      </c>
      <c r="C305" s="61" t="s">
        <v>3303</v>
      </c>
      <c r="D305" s="27" t="str">
        <f t="shared" si="4"/>
        <v>福島県　上遠野</v>
      </c>
      <c r="E305" s="31">
        <v>2.2000000000000002</v>
      </c>
      <c r="F305" s="39">
        <v>-2.4</v>
      </c>
      <c r="H305" s="27">
        <f>INDEX(地点選定リスト!$Q$7:$Q$842,MATCH(D305,地点選定リスト!$M$7:$M$842,0))</f>
        <v>2.2000000000000002</v>
      </c>
      <c r="I305" s="27">
        <f>INDEX(地点選定リスト!$R$7:$R$842,MATCH(D305,地点選定リスト!$M$7:$M$842,0))</f>
        <v>-2.4</v>
      </c>
      <c r="J305" s="56" t="s">
        <v>3304</v>
      </c>
    </row>
    <row r="306" spans="1:10" ht="21.75" customHeight="1">
      <c r="A306" s="40">
        <v>304</v>
      </c>
      <c r="B306" s="30" t="s">
        <v>2962</v>
      </c>
      <c r="C306" s="28" t="s">
        <v>2963</v>
      </c>
      <c r="D306" s="27" t="str">
        <f t="shared" si="4"/>
        <v>福島県　広野</v>
      </c>
      <c r="E306" s="31">
        <v>3.3</v>
      </c>
      <c r="F306" s="39">
        <v>-1.1000000000000001</v>
      </c>
      <c r="H306" s="27">
        <f>INDEX(地点選定リスト!$Q$7:$Q$842,MATCH(D306,地点選定リスト!$M$7:$M$842,0))</f>
        <v>3.3</v>
      </c>
      <c r="I306" s="27">
        <f>INDEX(地点選定リスト!$R$7:$R$842,MATCH(D306,地点選定リスト!$M$7:$M$842,0))</f>
        <v>-1.1000000000000001</v>
      </c>
    </row>
    <row r="307" spans="1:10" ht="21.75" customHeight="1">
      <c r="A307" s="40">
        <v>305</v>
      </c>
      <c r="B307" s="30" t="s">
        <v>2962</v>
      </c>
      <c r="C307" s="28" t="s">
        <v>2961</v>
      </c>
      <c r="D307" s="27" t="str">
        <f t="shared" si="4"/>
        <v>福島県　小名浜</v>
      </c>
      <c r="E307" s="31">
        <v>3.7</v>
      </c>
      <c r="F307" s="39">
        <v>0</v>
      </c>
      <c r="H307" s="27">
        <f>INDEX(地点選定リスト!$Q$7:$Q$842,MATCH(D307,地点選定リスト!$M$7:$M$842,0))</f>
        <v>3.7</v>
      </c>
      <c r="I307" s="27">
        <f>INDEX(地点選定リスト!$R$7:$R$842,MATCH(D307,地点選定リスト!$M$7:$M$842,0))</f>
        <v>0</v>
      </c>
    </row>
    <row r="308" spans="1:10" ht="21.75" customHeight="1">
      <c r="A308" s="38">
        <v>346</v>
      </c>
      <c r="B308" s="30" t="s">
        <v>2953</v>
      </c>
      <c r="C308" s="30" t="s">
        <v>2960</v>
      </c>
      <c r="D308" s="27" t="str">
        <f t="shared" si="4"/>
        <v>埼玉県　秩父</v>
      </c>
      <c r="E308" s="31">
        <v>1.3</v>
      </c>
      <c r="F308" s="39">
        <v>-3.9</v>
      </c>
      <c r="H308" s="27">
        <f>INDEX(地点選定リスト!$Q$7:$Q$842,MATCH(D308,地点選定リスト!$M$7:$M$842,0))</f>
        <v>1.3</v>
      </c>
      <c r="I308" s="27">
        <f>INDEX(地点選定リスト!$R$7:$R$842,MATCH(D308,地点選定リスト!$M$7:$M$842,0))</f>
        <v>-3.9</v>
      </c>
    </row>
    <row r="309" spans="1:10" ht="21.75" customHeight="1">
      <c r="A309" s="38">
        <v>347</v>
      </c>
      <c r="B309" s="30" t="s">
        <v>2953</v>
      </c>
      <c r="C309" s="30" t="s">
        <v>2959</v>
      </c>
      <c r="D309" s="27" t="str">
        <f t="shared" si="4"/>
        <v>埼玉県　鳩山</v>
      </c>
      <c r="E309" s="31">
        <v>2.1</v>
      </c>
      <c r="F309" s="39">
        <v>-3.9</v>
      </c>
      <c r="H309" s="27">
        <f>INDEX(地点選定リスト!$Q$7:$Q$842,MATCH(D309,地点選定リスト!$M$7:$M$842,0))</f>
        <v>2.1</v>
      </c>
      <c r="I309" s="27">
        <f>INDEX(地点選定リスト!$R$7:$R$842,MATCH(D309,地点選定リスト!$M$7:$M$842,0))</f>
        <v>-3.9</v>
      </c>
    </row>
    <row r="310" spans="1:10" ht="21.75" customHeight="1">
      <c r="A310" s="38">
        <v>348</v>
      </c>
      <c r="B310" s="30" t="s">
        <v>2953</v>
      </c>
      <c r="C310" s="30" t="s">
        <v>2958</v>
      </c>
      <c r="D310" s="27" t="str">
        <f t="shared" si="4"/>
        <v>埼玉県　寄居</v>
      </c>
      <c r="E310" s="31">
        <v>3</v>
      </c>
      <c r="F310" s="39">
        <v>-1.5</v>
      </c>
      <c r="H310" s="27">
        <f>INDEX(地点選定リスト!$Q$7:$Q$842,MATCH(D310,地点選定リスト!$M$7:$M$842,0))</f>
        <v>3</v>
      </c>
      <c r="I310" s="27">
        <f>INDEX(地点選定リスト!$R$7:$R$842,MATCH(D310,地点選定リスト!$M$7:$M$842,0))</f>
        <v>-1.5</v>
      </c>
    </row>
    <row r="311" spans="1:10" ht="21.75" customHeight="1">
      <c r="A311" s="38">
        <v>349</v>
      </c>
      <c r="B311" s="30" t="s">
        <v>2953</v>
      </c>
      <c r="C311" s="30" t="s">
        <v>2957</v>
      </c>
      <c r="D311" s="27" t="str">
        <f t="shared" si="4"/>
        <v>埼玉県　久喜</v>
      </c>
      <c r="E311" s="31">
        <v>3.2</v>
      </c>
      <c r="F311" s="39">
        <v>-1.5</v>
      </c>
      <c r="H311" s="27">
        <f>INDEX(地点選定リスト!$Q$7:$Q$842,MATCH(D311,地点選定リスト!$M$7:$M$842,0))</f>
        <v>3.2</v>
      </c>
      <c r="I311" s="27">
        <f>INDEX(地点選定リスト!$R$7:$R$842,MATCH(D311,地点選定リスト!$M$7:$M$842,0))</f>
        <v>-1.5</v>
      </c>
    </row>
    <row r="312" spans="1:10" ht="21.75" customHeight="1">
      <c r="A312" s="38">
        <v>350</v>
      </c>
      <c r="B312" s="30" t="s">
        <v>2953</v>
      </c>
      <c r="C312" s="30" t="s">
        <v>2956</v>
      </c>
      <c r="D312" s="27" t="str">
        <f t="shared" si="4"/>
        <v>埼玉県　さいたま</v>
      </c>
      <c r="E312" s="31">
        <v>3.4</v>
      </c>
      <c r="F312" s="39">
        <v>-1.2</v>
      </c>
      <c r="H312" s="27">
        <f>INDEX(地点選定リスト!$Q$7:$Q$842,MATCH(D312,地点選定リスト!$M$7:$M$842,0))</f>
        <v>3.4</v>
      </c>
      <c r="I312" s="27">
        <f>INDEX(地点選定リスト!$R$7:$R$842,MATCH(D312,地点選定リスト!$M$7:$M$842,0))</f>
        <v>-1.2</v>
      </c>
    </row>
    <row r="313" spans="1:10" ht="21.75" customHeight="1">
      <c r="A313" s="38">
        <v>351</v>
      </c>
      <c r="B313" s="30" t="s">
        <v>2953</v>
      </c>
      <c r="C313" s="30" t="s">
        <v>2955</v>
      </c>
      <c r="D313" s="27" t="str">
        <f t="shared" si="4"/>
        <v>埼玉県　所沢</v>
      </c>
      <c r="E313" s="31">
        <v>3.6</v>
      </c>
      <c r="F313" s="39">
        <v>-0.5</v>
      </c>
      <c r="H313" s="27">
        <f>INDEX(地点選定リスト!$Q$7:$Q$842,MATCH(D313,地点選定リスト!$M$7:$M$842,0))</f>
        <v>3.6</v>
      </c>
      <c r="I313" s="27">
        <f>INDEX(地点選定リスト!$R$7:$R$842,MATCH(D313,地点選定リスト!$M$7:$M$842,0))</f>
        <v>-0.5</v>
      </c>
    </row>
    <row r="314" spans="1:10" ht="21.75" customHeight="1">
      <c r="A314" s="38">
        <v>352</v>
      </c>
      <c r="B314" s="30" t="s">
        <v>2953</v>
      </c>
      <c r="C314" s="30" t="s">
        <v>2954</v>
      </c>
      <c r="D314" s="27" t="str">
        <f t="shared" si="4"/>
        <v>埼玉県　熊谷</v>
      </c>
      <c r="E314" s="31">
        <v>3.9</v>
      </c>
      <c r="F314" s="39">
        <v>-0.5</v>
      </c>
      <c r="H314" s="27">
        <f>INDEX(地点選定リスト!$Q$7:$Q$842,MATCH(D314,地点選定リスト!$M$7:$M$842,0))</f>
        <v>3.9</v>
      </c>
      <c r="I314" s="27">
        <f>INDEX(地点選定リスト!$R$7:$R$842,MATCH(D314,地点選定リスト!$M$7:$M$842,0))</f>
        <v>-0.5</v>
      </c>
    </row>
    <row r="315" spans="1:10" ht="21.75" customHeight="1">
      <c r="A315" s="38">
        <v>353</v>
      </c>
      <c r="B315" s="30" t="s">
        <v>2953</v>
      </c>
      <c r="C315" s="30" t="s">
        <v>2952</v>
      </c>
      <c r="D315" s="27" t="str">
        <f t="shared" si="4"/>
        <v>埼玉県　越谷</v>
      </c>
      <c r="E315" s="31">
        <v>4.0999999999999996</v>
      </c>
      <c r="F315" s="39">
        <v>-0.3</v>
      </c>
      <c r="H315" s="27">
        <f>INDEX(地点選定リスト!$Q$7:$Q$842,MATCH(D315,地点選定リスト!$M$7:$M$842,0))</f>
        <v>4.0999999999999996</v>
      </c>
      <c r="I315" s="27">
        <f>INDEX(地点選定リスト!$R$7:$R$842,MATCH(D315,地点選定リスト!$M$7:$M$842,0))</f>
        <v>-0.3</v>
      </c>
    </row>
    <row r="316" spans="1:10" ht="21.75" customHeight="1">
      <c r="A316" s="38">
        <v>354</v>
      </c>
      <c r="B316" s="30" t="s">
        <v>2940</v>
      </c>
      <c r="C316" s="30" t="s">
        <v>2951</v>
      </c>
      <c r="D316" s="27" t="str">
        <f t="shared" si="4"/>
        <v>千葉県　坂畑</v>
      </c>
      <c r="E316" s="31">
        <v>3</v>
      </c>
      <c r="F316" s="39">
        <v>-1.8</v>
      </c>
      <c r="H316" s="27">
        <f>INDEX(地点選定リスト!$Q$7:$Q$842,MATCH(D316,地点選定リスト!$M$7:$M$842,0))</f>
        <v>3</v>
      </c>
      <c r="I316" s="27">
        <f>INDEX(地点選定リスト!$R$7:$R$842,MATCH(D316,地点選定リスト!$M$7:$M$842,0))</f>
        <v>-1.8</v>
      </c>
    </row>
    <row r="317" spans="1:10" ht="21.75" customHeight="1">
      <c r="A317" s="38">
        <v>355</v>
      </c>
      <c r="B317" s="30" t="s">
        <v>2940</v>
      </c>
      <c r="C317" s="55" t="s">
        <v>3309</v>
      </c>
      <c r="D317" s="27" t="str">
        <f t="shared" si="4"/>
        <v>千葉県　佐原</v>
      </c>
      <c r="E317" s="31">
        <v>3.6</v>
      </c>
      <c r="F317" s="39">
        <v>-1.6</v>
      </c>
      <c r="H317" s="27">
        <f>INDEX(地点選定リスト!$Q$7:$Q$842,MATCH(D317,地点選定リスト!$M$7:$M$842,0))</f>
        <v>3.6</v>
      </c>
      <c r="I317" s="27">
        <f>INDEX(地点選定リスト!$R$7:$R$842,MATCH(D317,地点選定リスト!$M$7:$M$842,0))</f>
        <v>-1.6</v>
      </c>
      <c r="J317" s="27" t="s">
        <v>3310</v>
      </c>
    </row>
    <row r="318" spans="1:10" ht="21.75" customHeight="1">
      <c r="A318" s="38">
        <v>356</v>
      </c>
      <c r="B318" s="30" t="s">
        <v>2940</v>
      </c>
      <c r="C318" s="30" t="s">
        <v>2950</v>
      </c>
      <c r="D318" s="27" t="str">
        <f t="shared" si="4"/>
        <v>千葉県　佐倉</v>
      </c>
      <c r="E318" s="31">
        <v>3.9</v>
      </c>
      <c r="F318" s="39">
        <v>-1.2</v>
      </c>
      <c r="H318" s="27">
        <f>INDEX(地点選定リスト!$Q$7:$Q$842,MATCH(D318,地点選定リスト!$M$7:$M$842,0))</f>
        <v>3.9</v>
      </c>
      <c r="I318" s="27">
        <f>INDEX(地点選定リスト!$R$7:$R$842,MATCH(D318,地点選定リスト!$M$7:$M$842,0))</f>
        <v>-1.2</v>
      </c>
    </row>
    <row r="319" spans="1:10" ht="21.75" customHeight="1">
      <c r="A319" s="38">
        <v>357</v>
      </c>
      <c r="B319" s="30" t="s">
        <v>2940</v>
      </c>
      <c r="C319" s="30" t="s">
        <v>2949</v>
      </c>
      <c r="D319" s="27" t="str">
        <f t="shared" si="4"/>
        <v>千葉県　我孫子</v>
      </c>
      <c r="E319" s="31">
        <v>4.0999999999999996</v>
      </c>
      <c r="F319" s="39">
        <v>-0.2</v>
      </c>
      <c r="H319" s="27">
        <f>INDEX(地点選定リスト!$Q$7:$Q$842,MATCH(D319,地点選定リスト!$M$7:$M$842,0))</f>
        <v>4.0999999999999996</v>
      </c>
      <c r="I319" s="27">
        <f>INDEX(地点選定リスト!$R$7:$R$842,MATCH(D319,地点選定リスト!$M$7:$M$842,0))</f>
        <v>-0.2</v>
      </c>
    </row>
    <row r="320" spans="1:10" ht="21.75" customHeight="1">
      <c r="A320" s="38">
        <v>358</v>
      </c>
      <c r="B320" s="30" t="s">
        <v>2940</v>
      </c>
      <c r="C320" s="30" t="s">
        <v>2948</v>
      </c>
      <c r="D320" s="27" t="str">
        <f t="shared" si="4"/>
        <v>千葉県　茂原</v>
      </c>
      <c r="E320" s="31">
        <v>4.3</v>
      </c>
      <c r="F320" s="39">
        <v>-0.2</v>
      </c>
      <c r="H320" s="27">
        <f>INDEX(地点選定リスト!$Q$7:$Q$842,MATCH(D320,地点選定リスト!$M$7:$M$842,0))</f>
        <v>4.3</v>
      </c>
      <c r="I320" s="27">
        <f>INDEX(地点選定リスト!$R$7:$R$842,MATCH(D320,地点選定リスト!$M$7:$M$842,0))</f>
        <v>-0.2</v>
      </c>
    </row>
    <row r="321" spans="1:10" ht="21.75" customHeight="1">
      <c r="A321" s="38">
        <v>359</v>
      </c>
      <c r="B321" s="30" t="s">
        <v>2940</v>
      </c>
      <c r="C321" s="30" t="s">
        <v>2947</v>
      </c>
      <c r="D321" s="27" t="str">
        <f t="shared" si="4"/>
        <v>千葉県　木更津</v>
      </c>
      <c r="E321" s="31">
        <v>4.5999999999999996</v>
      </c>
      <c r="F321" s="39">
        <v>0.5</v>
      </c>
      <c r="H321" s="27">
        <f>INDEX(地点選定リスト!$Q$7:$Q$842,MATCH(D321,地点選定リスト!$M$7:$M$842,0))</f>
        <v>4.5999999999999996</v>
      </c>
      <c r="I321" s="27">
        <f>INDEX(地点選定リスト!$R$7:$R$842,MATCH(D321,地点選定リスト!$M$7:$M$842,0))</f>
        <v>0.5</v>
      </c>
    </row>
    <row r="322" spans="1:10" ht="21.75" customHeight="1">
      <c r="A322" s="38">
        <v>360</v>
      </c>
      <c r="B322" s="30" t="s">
        <v>2940</v>
      </c>
      <c r="C322" s="30" t="s">
        <v>2946</v>
      </c>
      <c r="D322" s="27" t="str">
        <f t="shared" si="4"/>
        <v>千葉県　船橋</v>
      </c>
      <c r="E322" s="31">
        <v>4.7</v>
      </c>
      <c r="F322" s="39">
        <v>0.9</v>
      </c>
      <c r="H322" s="27">
        <f>INDEX(地点選定リスト!$Q$7:$Q$842,MATCH(D322,地点選定リスト!$M$7:$M$842,0))</f>
        <v>4.7</v>
      </c>
      <c r="I322" s="27">
        <f>INDEX(地点選定リスト!$R$7:$R$842,MATCH(D322,地点選定リスト!$M$7:$M$842,0))</f>
        <v>0.9</v>
      </c>
    </row>
    <row r="323" spans="1:10" ht="21.75" customHeight="1">
      <c r="A323" s="38">
        <v>361</v>
      </c>
      <c r="B323" s="30" t="s">
        <v>2940</v>
      </c>
      <c r="C323" s="30" t="s">
        <v>2945</v>
      </c>
      <c r="D323" s="27" t="str">
        <f t="shared" si="4"/>
        <v>千葉県　牛久</v>
      </c>
      <c r="E323" s="31">
        <v>4.7</v>
      </c>
      <c r="F323" s="39">
        <v>-0.9</v>
      </c>
      <c r="H323" s="27">
        <f>INDEX(地点選定リスト!$Q$7:$Q$842,MATCH(D323,地点選定リスト!$M$7:$M$842,0))</f>
        <v>4.7</v>
      </c>
      <c r="I323" s="27">
        <f>INDEX(地点選定リスト!$R$7:$R$842,MATCH(D323,地点選定リスト!$M$7:$M$842,0))</f>
        <v>-0.9</v>
      </c>
    </row>
    <row r="324" spans="1:10" ht="21.75" customHeight="1">
      <c r="A324" s="38">
        <v>362</v>
      </c>
      <c r="B324" s="30" t="s">
        <v>2940</v>
      </c>
      <c r="C324" s="55" t="s">
        <v>3311</v>
      </c>
      <c r="D324" s="27" t="str">
        <f t="shared" ref="D324:D387" si="5">B324&amp;"　"&amp;C324</f>
        <v>千葉県　横芝</v>
      </c>
      <c r="E324" s="31">
        <v>4.8</v>
      </c>
      <c r="F324" s="39">
        <v>0.8</v>
      </c>
      <c r="H324" s="27">
        <f>INDEX(地点選定リスト!$Q$7:$Q$842,MATCH(D324,地点選定リスト!$M$7:$M$842,0))</f>
        <v>4.8</v>
      </c>
      <c r="I324" s="27">
        <f>INDEX(地点選定リスト!$R$7:$R$842,MATCH(D324,地点選定リスト!$M$7:$M$842,0))</f>
        <v>0.8</v>
      </c>
      <c r="J324" s="27" t="s">
        <v>3312</v>
      </c>
    </row>
    <row r="325" spans="1:10" ht="21.75" customHeight="1">
      <c r="A325" s="38">
        <v>363</v>
      </c>
      <c r="B325" s="30" t="s">
        <v>2940</v>
      </c>
      <c r="C325" s="30" t="s">
        <v>2944</v>
      </c>
      <c r="D325" s="27" t="str">
        <f t="shared" si="5"/>
        <v>千葉県　千葉</v>
      </c>
      <c r="E325" s="31">
        <v>6.3</v>
      </c>
      <c r="F325" s="39">
        <v>2.7</v>
      </c>
      <c r="H325" s="27">
        <f>INDEX(地点選定リスト!$Q$7:$Q$842,MATCH(D325,地点選定リスト!$M$7:$M$842,0))</f>
        <v>6.3</v>
      </c>
      <c r="I325" s="27">
        <f>INDEX(地点選定リスト!$R$7:$R$842,MATCH(D325,地点選定リスト!$M$7:$M$842,0))</f>
        <v>2.7</v>
      </c>
    </row>
    <row r="326" spans="1:10" ht="21.75" customHeight="1">
      <c r="A326" s="38">
        <v>364</v>
      </c>
      <c r="B326" s="30" t="s">
        <v>2940</v>
      </c>
      <c r="C326" s="30" t="s">
        <v>2943</v>
      </c>
      <c r="D326" s="27" t="str">
        <f t="shared" si="5"/>
        <v>千葉県　勝浦</v>
      </c>
      <c r="E326" s="31">
        <v>6.4</v>
      </c>
      <c r="F326" s="39">
        <v>3.2</v>
      </c>
      <c r="H326" s="27">
        <f>INDEX(地点選定リスト!$Q$7:$Q$842,MATCH(D326,地点選定リスト!$M$7:$M$842,0))</f>
        <v>6.4</v>
      </c>
      <c r="I326" s="27">
        <f>INDEX(地点選定リスト!$R$7:$R$842,MATCH(D326,地点選定リスト!$M$7:$M$842,0))</f>
        <v>3.2</v>
      </c>
    </row>
    <row r="327" spans="1:10" ht="21.75" customHeight="1">
      <c r="A327" s="38">
        <v>365</v>
      </c>
      <c r="B327" s="30" t="s">
        <v>2940</v>
      </c>
      <c r="C327" s="30" t="s">
        <v>2942</v>
      </c>
      <c r="D327" s="27" t="str">
        <f t="shared" si="5"/>
        <v>千葉県　鴨川</v>
      </c>
      <c r="E327" s="31">
        <v>6.5</v>
      </c>
      <c r="F327" s="39">
        <v>2.2999999999999998</v>
      </c>
      <c r="H327" s="27">
        <f>INDEX(地点選定リスト!$Q$7:$Q$842,MATCH(D327,地点選定リスト!$M$7:$M$842,0))</f>
        <v>6.5</v>
      </c>
      <c r="I327" s="27">
        <f>INDEX(地点選定リスト!$R$7:$R$842,MATCH(D327,地点選定リスト!$M$7:$M$842,0))</f>
        <v>2.2999999999999998</v>
      </c>
    </row>
    <row r="328" spans="1:10" ht="21.75" customHeight="1">
      <c r="A328" s="38">
        <v>366</v>
      </c>
      <c r="B328" s="30" t="s">
        <v>2940</v>
      </c>
      <c r="C328" s="30" t="s">
        <v>2941</v>
      </c>
      <c r="D328" s="27" t="str">
        <f t="shared" si="5"/>
        <v>千葉県　銚子</v>
      </c>
      <c r="E328" s="31">
        <v>6.6</v>
      </c>
      <c r="F328" s="39">
        <v>3.1</v>
      </c>
      <c r="H328" s="27">
        <f>INDEX(地点選定リスト!$Q$7:$Q$842,MATCH(D328,地点選定リスト!$M$7:$M$842,0))</f>
        <v>6.6</v>
      </c>
      <c r="I328" s="27">
        <f>INDEX(地点選定リスト!$R$7:$R$842,MATCH(D328,地点選定リスト!$M$7:$M$842,0))</f>
        <v>3.1</v>
      </c>
    </row>
    <row r="329" spans="1:10" ht="21.75" customHeight="1">
      <c r="A329" s="38">
        <v>367</v>
      </c>
      <c r="B329" s="30" t="s">
        <v>2940</v>
      </c>
      <c r="C329" s="30" t="s">
        <v>2939</v>
      </c>
      <c r="D329" s="27" t="str">
        <f t="shared" si="5"/>
        <v>千葉県　館山</v>
      </c>
      <c r="E329" s="31">
        <v>6.8</v>
      </c>
      <c r="F329" s="39">
        <v>1.8</v>
      </c>
      <c r="H329" s="27">
        <f>INDEX(地点選定リスト!$Q$7:$Q$842,MATCH(D329,地点選定リスト!$M$7:$M$842,0))</f>
        <v>6.8</v>
      </c>
      <c r="I329" s="27">
        <f>INDEX(地点選定リスト!$R$7:$R$842,MATCH(D329,地点選定リスト!$M$7:$M$842,0))</f>
        <v>1.8</v>
      </c>
    </row>
    <row r="330" spans="1:10" ht="21.75" customHeight="1">
      <c r="A330" s="38">
        <v>368</v>
      </c>
      <c r="B330" s="30" t="s">
        <v>2929</v>
      </c>
      <c r="C330" s="30" t="s">
        <v>2938</v>
      </c>
      <c r="D330" s="27" t="str">
        <f t="shared" si="5"/>
        <v>東京都　小河内</v>
      </c>
      <c r="E330" s="31">
        <v>1.4</v>
      </c>
      <c r="F330" s="39">
        <v>-2.2000000000000002</v>
      </c>
      <c r="H330" s="27">
        <f>INDEX(地点選定リスト!$Q$7:$Q$842,MATCH(D330,地点選定リスト!$M$7:$M$842,0))</f>
        <v>1.4</v>
      </c>
      <c r="I330" s="27">
        <f>INDEX(地点選定リスト!$R$7:$R$842,MATCH(D330,地点選定リスト!$M$7:$M$842,0))</f>
        <v>-2.2000000000000002</v>
      </c>
    </row>
    <row r="331" spans="1:10" ht="21.75" customHeight="1">
      <c r="A331" s="38">
        <v>369</v>
      </c>
      <c r="B331" s="30" t="s">
        <v>2929</v>
      </c>
      <c r="C331" s="30" t="s">
        <v>2937</v>
      </c>
      <c r="D331" s="27" t="str">
        <f t="shared" si="5"/>
        <v>東京都　青梅</v>
      </c>
      <c r="E331" s="31">
        <v>2.8</v>
      </c>
      <c r="F331" s="39">
        <v>-2.2999999999999998</v>
      </c>
      <c r="H331" s="27">
        <f>INDEX(地点選定リスト!$Q$7:$Q$842,MATCH(D331,地点選定リスト!$M$7:$M$842,0))</f>
        <v>2.8</v>
      </c>
      <c r="I331" s="27">
        <f>INDEX(地点選定リスト!$R$7:$R$842,MATCH(D331,地点選定リスト!$M$7:$M$842,0))</f>
        <v>-2.2999999999999998</v>
      </c>
    </row>
    <row r="332" spans="1:10" ht="21.75" customHeight="1">
      <c r="A332" s="38">
        <v>370</v>
      </c>
      <c r="B332" s="30" t="s">
        <v>2929</v>
      </c>
      <c r="C332" s="30" t="s">
        <v>2936</v>
      </c>
      <c r="D332" s="27" t="str">
        <f t="shared" si="5"/>
        <v>東京都　八王子</v>
      </c>
      <c r="E332" s="31">
        <v>2.7</v>
      </c>
      <c r="F332" s="39">
        <v>-2.1</v>
      </c>
      <c r="H332" s="27">
        <f>INDEX(地点選定リスト!$Q$7:$Q$842,MATCH(D332,地点選定リスト!$M$7:$M$842,0))</f>
        <v>2.7</v>
      </c>
      <c r="I332" s="27">
        <f>INDEX(地点選定リスト!$R$7:$R$842,MATCH(D332,地点選定リスト!$M$7:$M$842,0))</f>
        <v>-2.1</v>
      </c>
    </row>
    <row r="333" spans="1:10" ht="21.75" customHeight="1">
      <c r="A333" s="38">
        <v>371</v>
      </c>
      <c r="B333" s="30" t="s">
        <v>2929</v>
      </c>
      <c r="C333" s="30" t="s">
        <v>2619</v>
      </c>
      <c r="D333" s="27" t="str">
        <f t="shared" si="5"/>
        <v>東京都　府中</v>
      </c>
      <c r="E333" s="31">
        <v>4.4000000000000004</v>
      </c>
      <c r="F333" s="39">
        <v>-0.6</v>
      </c>
      <c r="H333" s="27">
        <f>INDEX(地点選定リスト!$Q$7:$Q$842,MATCH(D333,地点選定リスト!$M$7:$M$842,0))</f>
        <v>4.4000000000000004</v>
      </c>
      <c r="I333" s="27">
        <f>INDEX(地点選定リスト!$R$7:$R$842,MATCH(D333,地点選定リスト!$M$7:$M$842,0))</f>
        <v>-0.6</v>
      </c>
    </row>
    <row r="334" spans="1:10" ht="21.75" customHeight="1">
      <c r="A334" s="38">
        <v>372</v>
      </c>
      <c r="B334" s="30" t="s">
        <v>2929</v>
      </c>
      <c r="C334" s="30" t="s">
        <v>2935</v>
      </c>
      <c r="D334" s="27" t="str">
        <f t="shared" si="5"/>
        <v>東京都　練馬</v>
      </c>
      <c r="E334" s="31">
        <v>4.5</v>
      </c>
      <c r="F334" s="39">
        <v>0.6</v>
      </c>
      <c r="H334" s="27">
        <f>INDEX(地点選定リスト!$Q$7:$Q$842,MATCH(D334,地点選定リスト!$M$7:$M$842,0))</f>
        <v>4.5</v>
      </c>
      <c r="I334" s="27">
        <f>INDEX(地点選定リスト!$R$7:$R$842,MATCH(D334,地点選定リスト!$M$7:$M$842,0))</f>
        <v>0.6</v>
      </c>
    </row>
    <row r="335" spans="1:10" ht="21.75" customHeight="1">
      <c r="A335" s="38">
        <v>373</v>
      </c>
      <c r="B335" s="30" t="s">
        <v>2929</v>
      </c>
      <c r="C335" s="30" t="s">
        <v>2934</v>
      </c>
      <c r="D335" s="27" t="str">
        <f t="shared" si="5"/>
        <v>東京都　東京</v>
      </c>
      <c r="E335" s="31">
        <v>6.1</v>
      </c>
      <c r="F335" s="39">
        <v>2.9</v>
      </c>
      <c r="H335" s="27">
        <f>INDEX(地点選定リスト!$Q$7:$Q$842,MATCH(D335,地点選定リスト!$M$7:$M$842,0))</f>
        <v>6.1</v>
      </c>
      <c r="I335" s="27">
        <f>INDEX(地点選定リスト!$R$7:$R$842,MATCH(D335,地点選定リスト!$M$7:$M$842,0))</f>
        <v>2.9</v>
      </c>
    </row>
    <row r="336" spans="1:10" ht="21.75" customHeight="1">
      <c r="A336" s="38">
        <v>374</v>
      </c>
      <c r="B336" s="30" t="s">
        <v>2929</v>
      </c>
      <c r="C336" s="30" t="s">
        <v>2933</v>
      </c>
      <c r="D336" s="27" t="str">
        <f t="shared" si="5"/>
        <v>東京都　大島</v>
      </c>
      <c r="E336" s="31">
        <v>6.9</v>
      </c>
      <c r="F336" s="39">
        <v>3.6</v>
      </c>
      <c r="H336" s="27">
        <f>INDEX(地点選定リスト!$Q$7:$Q$842,MATCH(D336,地点選定リスト!$M$7:$M$842,0))</f>
        <v>6.9</v>
      </c>
      <c r="I336" s="27">
        <f>INDEX(地点選定リスト!$R$7:$R$842,MATCH(D336,地点選定リスト!$M$7:$M$842,0))</f>
        <v>3.6</v>
      </c>
    </row>
    <row r="337" spans="1:9" ht="21.75" customHeight="1">
      <c r="A337" s="38">
        <v>375</v>
      </c>
      <c r="B337" s="30" t="s">
        <v>2929</v>
      </c>
      <c r="C337" s="30" t="s">
        <v>2932</v>
      </c>
      <c r="D337" s="27" t="str">
        <f t="shared" si="5"/>
        <v>東京都　新島</v>
      </c>
      <c r="E337" s="31">
        <v>9.5</v>
      </c>
      <c r="F337" s="39">
        <v>7.2</v>
      </c>
      <c r="H337" s="27">
        <f>INDEX(地点選定リスト!$Q$7:$Q$842,MATCH(D337,地点選定リスト!$M$7:$M$842,0))</f>
        <v>9.5</v>
      </c>
      <c r="I337" s="27">
        <f>INDEX(地点選定リスト!$R$7:$R$842,MATCH(D337,地点選定リスト!$M$7:$M$842,0))</f>
        <v>7.2</v>
      </c>
    </row>
    <row r="338" spans="1:9" ht="21.75" customHeight="1">
      <c r="A338" s="38">
        <v>376</v>
      </c>
      <c r="B338" s="30" t="s">
        <v>2929</v>
      </c>
      <c r="C338" s="30" t="s">
        <v>2931</v>
      </c>
      <c r="D338" s="27" t="str">
        <f t="shared" si="5"/>
        <v>東京都　三宅島</v>
      </c>
      <c r="E338" s="31">
        <v>9.8000000000000007</v>
      </c>
      <c r="F338" s="39">
        <v>7.8</v>
      </c>
      <c r="H338" s="27">
        <f>INDEX(地点選定リスト!$Q$7:$Q$842,MATCH(D338,地点選定リスト!$M$7:$M$842,0))</f>
        <v>9.8000000000000007</v>
      </c>
      <c r="I338" s="27">
        <f>INDEX(地点選定リスト!$R$7:$R$842,MATCH(D338,地点選定リスト!$M$7:$M$842,0))</f>
        <v>7.8</v>
      </c>
    </row>
    <row r="339" spans="1:9" ht="21.75" customHeight="1">
      <c r="A339" s="38">
        <v>377</v>
      </c>
      <c r="B339" s="30" t="s">
        <v>2929</v>
      </c>
      <c r="C339" s="30" t="s">
        <v>2930</v>
      </c>
      <c r="D339" s="27" t="str">
        <f t="shared" si="5"/>
        <v>東京都　八丈島</v>
      </c>
      <c r="E339" s="31">
        <v>10.1</v>
      </c>
      <c r="F339" s="39">
        <v>7.7</v>
      </c>
      <c r="H339" s="27">
        <f>INDEX(地点選定リスト!$Q$7:$Q$842,MATCH(D339,地点選定リスト!$M$7:$M$842,0))</f>
        <v>10.1</v>
      </c>
      <c r="I339" s="27">
        <f>INDEX(地点選定リスト!$R$7:$R$842,MATCH(D339,地点選定リスト!$M$7:$M$842,0))</f>
        <v>7.7</v>
      </c>
    </row>
    <row r="340" spans="1:9" ht="21.75" customHeight="1">
      <c r="A340" s="38">
        <v>378</v>
      </c>
      <c r="B340" s="30" t="s">
        <v>2929</v>
      </c>
      <c r="C340" s="30" t="s">
        <v>2928</v>
      </c>
      <c r="D340" s="27" t="str">
        <f t="shared" si="5"/>
        <v>東京都　父島</v>
      </c>
      <c r="E340" s="31">
        <v>18.399999999999999</v>
      </c>
      <c r="F340" s="39">
        <v>16</v>
      </c>
      <c r="H340" s="27">
        <f>INDEX(地点選定リスト!$Q$7:$Q$842,MATCH(D340,地点選定リスト!$M$7:$M$842,0))</f>
        <v>18.399999999999999</v>
      </c>
      <c r="I340" s="27">
        <f>INDEX(地点選定リスト!$R$7:$R$842,MATCH(D340,地点選定リスト!$M$7:$M$842,0))</f>
        <v>16</v>
      </c>
    </row>
    <row r="341" spans="1:9" ht="21.75" customHeight="1">
      <c r="A341" s="38">
        <v>379</v>
      </c>
      <c r="B341" s="30" t="s">
        <v>2924</v>
      </c>
      <c r="C341" s="55" t="s">
        <v>3263</v>
      </c>
      <c r="D341" s="27" t="str">
        <f>B341&amp;C341</f>
        <v>神奈川県海老名</v>
      </c>
      <c r="E341" s="31">
        <v>5</v>
      </c>
      <c r="F341" s="39">
        <v>-0.2</v>
      </c>
      <c r="H341" s="27">
        <f>INDEX(地点選定リスト!$Q$7:$Q$842,MATCH(D341,地点選定リスト!$M$7:$M$842,0))</f>
        <v>5</v>
      </c>
      <c r="I341" s="27">
        <f>INDEX(地点選定リスト!$R$7:$R$842,MATCH(D341,地点選定リスト!$M$7:$M$842,0))</f>
        <v>-0.2</v>
      </c>
    </row>
    <row r="342" spans="1:9" ht="21.75" customHeight="1">
      <c r="A342" s="38">
        <v>380</v>
      </c>
      <c r="B342" s="30" t="s">
        <v>2924</v>
      </c>
      <c r="C342" s="30" t="s">
        <v>2927</v>
      </c>
      <c r="D342" s="27" t="str">
        <f>B342&amp;C342</f>
        <v>神奈川県小田原</v>
      </c>
      <c r="E342" s="31">
        <v>5.8</v>
      </c>
      <c r="F342" s="39">
        <v>1.3</v>
      </c>
      <c r="H342" s="27">
        <f>INDEX(地点選定リスト!$Q$7:$Q$842,MATCH(D342,地点選定リスト!$M$7:$M$842,0))</f>
        <v>5.8</v>
      </c>
      <c r="I342" s="27">
        <f>INDEX(地点選定リスト!$R$7:$R$842,MATCH(D342,地点選定リスト!$M$7:$M$842,0))</f>
        <v>1.3</v>
      </c>
    </row>
    <row r="343" spans="1:9" ht="21.75" customHeight="1">
      <c r="A343" s="38">
        <v>381</v>
      </c>
      <c r="B343" s="30" t="s">
        <v>2924</v>
      </c>
      <c r="C343" s="30" t="s">
        <v>2926</v>
      </c>
      <c r="D343" s="27" t="str">
        <f>B343&amp;C343</f>
        <v>神奈川県辻堂</v>
      </c>
      <c r="E343" s="31">
        <v>6.2</v>
      </c>
      <c r="F343" s="39">
        <v>1.7</v>
      </c>
      <c r="H343" s="27">
        <f>INDEX(地点選定リスト!$Q$7:$Q$842,MATCH(D343,地点選定リスト!$M$7:$M$842,0))</f>
        <v>6.2</v>
      </c>
      <c r="I343" s="27">
        <f>INDEX(地点選定リスト!$R$7:$R$842,MATCH(D343,地点選定リスト!$M$7:$M$842,0))</f>
        <v>1.7</v>
      </c>
    </row>
    <row r="344" spans="1:9" ht="21.75" customHeight="1">
      <c r="A344" s="38">
        <v>382</v>
      </c>
      <c r="B344" s="30" t="s">
        <v>2924</v>
      </c>
      <c r="C344" s="30" t="s">
        <v>2925</v>
      </c>
      <c r="D344" s="27" t="str">
        <f>B344&amp;C344</f>
        <v>神奈川県横浜</v>
      </c>
      <c r="E344" s="31">
        <v>6.1</v>
      </c>
      <c r="F344" s="39">
        <v>2.8</v>
      </c>
      <c r="H344" s="27">
        <f>INDEX(地点選定リスト!$Q$7:$Q$842,MATCH(D344,地点選定リスト!$M$7:$M$842,0))</f>
        <v>6.1</v>
      </c>
      <c r="I344" s="27">
        <f>INDEX(地点選定リスト!$R$7:$R$842,MATCH(D344,地点選定リスト!$M$7:$M$842,0))</f>
        <v>2.8</v>
      </c>
    </row>
    <row r="345" spans="1:9" ht="21.75" customHeight="1">
      <c r="A345" s="38">
        <v>383</v>
      </c>
      <c r="B345" s="30" t="s">
        <v>2924</v>
      </c>
      <c r="C345" s="30" t="s">
        <v>2923</v>
      </c>
      <c r="D345" s="27" t="str">
        <f>B345&amp;C345</f>
        <v>神奈川県三浦</v>
      </c>
      <c r="E345" s="31">
        <v>6.5</v>
      </c>
      <c r="F345" s="39">
        <v>2.9</v>
      </c>
      <c r="H345" s="27">
        <f>INDEX(地点選定リスト!$Q$7:$Q$842,MATCH(D345,地点選定リスト!$M$7:$M$842,0))</f>
        <v>6.5</v>
      </c>
      <c r="I345" s="27">
        <f>INDEX(地点選定リスト!$R$7:$R$842,MATCH(D345,地点選定リスト!$M$7:$M$842,0))</f>
        <v>2.9</v>
      </c>
    </row>
    <row r="346" spans="1:9" ht="21.75" customHeight="1">
      <c r="A346" s="38">
        <v>306</v>
      </c>
      <c r="B346" s="30" t="s">
        <v>2911</v>
      </c>
      <c r="C346" s="30" t="s">
        <v>2922</v>
      </c>
      <c r="D346" s="27" t="str">
        <f t="shared" si="5"/>
        <v>茨城県　大子</v>
      </c>
      <c r="E346" s="31">
        <v>0.6</v>
      </c>
      <c r="F346" s="39">
        <v>-5.0999999999999996</v>
      </c>
      <c r="H346" s="27">
        <f>INDEX(地点選定リスト!$Q$7:$Q$842,MATCH(D346,地点選定リスト!$M$7:$M$842,0))</f>
        <v>0.6</v>
      </c>
      <c r="I346" s="27">
        <f>INDEX(地点選定リスト!$R$7:$R$842,MATCH(D346,地点選定リスト!$M$7:$M$842,0))</f>
        <v>-5.0999999999999996</v>
      </c>
    </row>
    <row r="347" spans="1:9" ht="21.75" customHeight="1">
      <c r="A347" s="38">
        <v>307</v>
      </c>
      <c r="B347" s="30" t="s">
        <v>2911</v>
      </c>
      <c r="C347" s="30" t="s">
        <v>2921</v>
      </c>
      <c r="D347" s="27" t="str">
        <f t="shared" si="5"/>
        <v>茨城県　小瀬</v>
      </c>
      <c r="E347" s="31">
        <v>1.7</v>
      </c>
      <c r="F347" s="39">
        <v>-4.4000000000000004</v>
      </c>
      <c r="H347" s="27">
        <f>INDEX(地点選定リスト!$Q$7:$Q$842,MATCH(D347,地点選定リスト!$M$7:$M$842,0))</f>
        <v>1.7</v>
      </c>
      <c r="I347" s="27">
        <f>INDEX(地点選定リスト!$R$7:$R$842,MATCH(D347,地点選定リスト!$M$7:$M$842,0))</f>
        <v>-4.4000000000000004</v>
      </c>
    </row>
    <row r="348" spans="1:9" ht="21.75" customHeight="1">
      <c r="A348" s="38">
        <v>308</v>
      </c>
      <c r="B348" s="30" t="s">
        <v>2911</v>
      </c>
      <c r="C348" s="30" t="s">
        <v>2920</v>
      </c>
      <c r="D348" s="27" t="str">
        <f t="shared" si="5"/>
        <v>茨城県　鉾田</v>
      </c>
      <c r="E348" s="31">
        <v>2</v>
      </c>
      <c r="F348" s="39">
        <v>-3.6</v>
      </c>
      <c r="H348" s="27">
        <f>INDEX(地点選定リスト!$Q$7:$Q$842,MATCH(D348,地点選定リスト!$M$7:$M$842,0))</f>
        <v>2</v>
      </c>
      <c r="I348" s="27">
        <f>INDEX(地点選定リスト!$R$7:$R$842,MATCH(D348,地点選定リスト!$M$7:$M$842,0))</f>
        <v>-3.6</v>
      </c>
    </row>
    <row r="349" spans="1:9" ht="21.75" customHeight="1">
      <c r="A349" s="38">
        <v>309</v>
      </c>
      <c r="B349" s="30" t="s">
        <v>2911</v>
      </c>
      <c r="C349" s="30" t="s">
        <v>2919</v>
      </c>
      <c r="D349" s="27" t="str">
        <f t="shared" si="5"/>
        <v>茨城県　笠間</v>
      </c>
      <c r="E349" s="31">
        <v>2.4</v>
      </c>
      <c r="F349" s="39">
        <v>-2.9</v>
      </c>
      <c r="H349" s="27">
        <f>INDEX(地点選定リスト!$Q$7:$Q$842,MATCH(D349,地点選定リスト!$M$7:$M$842,0))</f>
        <v>2.4</v>
      </c>
      <c r="I349" s="27">
        <f>INDEX(地点選定リスト!$R$7:$R$842,MATCH(D349,地点選定リスト!$M$7:$M$842,0))</f>
        <v>-2.9</v>
      </c>
    </row>
    <row r="350" spans="1:9" ht="21.75" customHeight="1">
      <c r="A350" s="38">
        <v>310</v>
      </c>
      <c r="B350" s="30" t="s">
        <v>2911</v>
      </c>
      <c r="C350" s="30" t="s">
        <v>2918</v>
      </c>
      <c r="D350" s="27" t="str">
        <f t="shared" si="5"/>
        <v>茨城県　下妻</v>
      </c>
      <c r="E350" s="31">
        <v>2.6</v>
      </c>
      <c r="F350" s="39">
        <v>-2</v>
      </c>
      <c r="H350" s="27">
        <f>INDEX(地点選定リスト!$Q$7:$Q$842,MATCH(D350,地点選定リスト!$M$7:$M$842,0))</f>
        <v>2.6</v>
      </c>
      <c r="I350" s="27">
        <f>INDEX(地点選定リスト!$R$7:$R$842,MATCH(D350,地点選定リスト!$M$7:$M$842,0))</f>
        <v>-2</v>
      </c>
    </row>
    <row r="351" spans="1:9" ht="21.75" customHeight="1">
      <c r="A351" s="38">
        <v>311</v>
      </c>
      <c r="B351" s="30" t="s">
        <v>2911</v>
      </c>
      <c r="C351" s="30" t="s">
        <v>2917</v>
      </c>
      <c r="D351" s="27" t="str">
        <f t="shared" si="5"/>
        <v>茨城県　つくば</v>
      </c>
      <c r="E351" s="31">
        <v>3.1</v>
      </c>
      <c r="F351" s="39">
        <v>-2.2999999999999998</v>
      </c>
      <c r="H351" s="27">
        <f>INDEX(地点選定リスト!$Q$7:$Q$842,MATCH(D351,地点選定リスト!$M$7:$M$842,0))</f>
        <v>3.1</v>
      </c>
      <c r="I351" s="27">
        <f>INDEX(地点選定リスト!$R$7:$R$842,MATCH(D351,地点選定リスト!$M$7:$M$842,0))</f>
        <v>-2.2999999999999998</v>
      </c>
    </row>
    <row r="352" spans="1:9" ht="21.75" customHeight="1">
      <c r="A352" s="38">
        <v>312</v>
      </c>
      <c r="B352" s="30" t="s">
        <v>2911</v>
      </c>
      <c r="C352" s="30" t="s">
        <v>2916</v>
      </c>
      <c r="D352" s="27" t="str">
        <f t="shared" si="5"/>
        <v>茨城県　水戸</v>
      </c>
      <c r="E352" s="31">
        <v>3.2</v>
      </c>
      <c r="F352" s="39">
        <v>-1.6</v>
      </c>
      <c r="H352" s="27">
        <f>INDEX(地点選定リスト!$Q$7:$Q$842,MATCH(D352,地点選定リスト!$M$7:$M$842,0))</f>
        <v>3.2</v>
      </c>
      <c r="I352" s="27">
        <f>INDEX(地点選定リスト!$R$7:$R$842,MATCH(D352,地点選定リスト!$M$7:$M$842,0))</f>
        <v>-1.6</v>
      </c>
    </row>
    <row r="353" spans="1:10" ht="21.75" customHeight="1">
      <c r="A353" s="38">
        <v>313</v>
      </c>
      <c r="B353" s="30" t="s">
        <v>2911</v>
      </c>
      <c r="C353" s="57" t="s">
        <v>3272</v>
      </c>
      <c r="D353" s="27" t="str">
        <f t="shared" si="5"/>
        <v>茨城県　北茨城</v>
      </c>
      <c r="E353" s="31">
        <v>3.3</v>
      </c>
      <c r="F353" s="39">
        <v>-0.1</v>
      </c>
      <c r="H353" s="27">
        <f>INDEX(地点選定リスト!$Q$7:$Q$842,MATCH(D353,地点選定リスト!$M$7:$M$842,0))</f>
        <v>3.3</v>
      </c>
      <c r="I353" s="27">
        <f>INDEX(地点選定リスト!$R$7:$R$842,MATCH(D353,地点選定リスト!$M$7:$M$842,0))</f>
        <v>-0.1</v>
      </c>
      <c r="J353" s="52" t="s">
        <v>3276</v>
      </c>
    </row>
    <row r="354" spans="1:10" ht="21.75" customHeight="1">
      <c r="A354" s="38">
        <v>314</v>
      </c>
      <c r="B354" s="30" t="s">
        <v>2911</v>
      </c>
      <c r="C354" s="30" t="s">
        <v>2915</v>
      </c>
      <c r="D354" s="27" t="str">
        <f t="shared" si="5"/>
        <v>茨城県　古河</v>
      </c>
      <c r="E354" s="31">
        <v>3.4</v>
      </c>
      <c r="F354" s="39">
        <v>-1.2</v>
      </c>
      <c r="H354" s="27">
        <f>INDEX(地点選定リスト!$Q$7:$Q$842,MATCH(D354,地点選定リスト!$M$7:$M$842,0))</f>
        <v>3.4</v>
      </c>
      <c r="I354" s="27">
        <f>INDEX(地点選定リスト!$R$7:$R$842,MATCH(D354,地点選定リスト!$M$7:$M$842,0))</f>
        <v>-1.2</v>
      </c>
    </row>
    <row r="355" spans="1:10" ht="21.75" customHeight="1">
      <c r="A355" s="38">
        <v>315</v>
      </c>
      <c r="B355" s="30" t="s">
        <v>2911</v>
      </c>
      <c r="C355" s="30" t="s">
        <v>2914</v>
      </c>
      <c r="D355" s="27" t="str">
        <f t="shared" si="5"/>
        <v>茨城県　土浦</v>
      </c>
      <c r="E355" s="31">
        <v>4.0999999999999996</v>
      </c>
      <c r="F355" s="39">
        <v>-0.3</v>
      </c>
      <c r="H355" s="27">
        <f>INDEX(地点選定リスト!$Q$7:$Q$842,MATCH(D355,地点選定リスト!$M$7:$M$842,0))</f>
        <v>4.0999999999999996</v>
      </c>
      <c r="I355" s="27">
        <f>INDEX(地点選定リスト!$R$7:$R$842,MATCH(D355,地点選定リスト!$M$7:$M$842,0))</f>
        <v>-0.3</v>
      </c>
    </row>
    <row r="356" spans="1:10" ht="21.75" customHeight="1">
      <c r="A356" s="38">
        <v>316</v>
      </c>
      <c r="B356" s="30" t="s">
        <v>2911</v>
      </c>
      <c r="C356" s="30" t="s">
        <v>2913</v>
      </c>
      <c r="D356" s="27" t="str">
        <f t="shared" si="5"/>
        <v>茨城県　日立</v>
      </c>
      <c r="E356" s="31">
        <v>4.4000000000000004</v>
      </c>
      <c r="F356" s="39">
        <v>0.7</v>
      </c>
      <c r="H356" s="27">
        <f>INDEX(地点選定リスト!$Q$7:$Q$842,MATCH(D356,地点選定リスト!$M$7:$M$842,0))</f>
        <v>4.4000000000000004</v>
      </c>
      <c r="I356" s="27">
        <f>INDEX(地点選定リスト!$R$7:$R$842,MATCH(D356,地点選定リスト!$M$7:$M$842,0))</f>
        <v>0.7</v>
      </c>
    </row>
    <row r="357" spans="1:10" ht="21.75" customHeight="1">
      <c r="A357" s="38">
        <v>317</v>
      </c>
      <c r="B357" s="30" t="s">
        <v>2911</v>
      </c>
      <c r="C357" s="30" t="s">
        <v>2912</v>
      </c>
      <c r="D357" s="27" t="str">
        <f t="shared" si="5"/>
        <v>茨城県　龍ケ崎</v>
      </c>
      <c r="E357" s="31">
        <v>3.5</v>
      </c>
      <c r="F357" s="39">
        <v>-1.5</v>
      </c>
      <c r="H357" s="27">
        <f>INDEX(地点選定リスト!$Q$7:$Q$842,MATCH(D357,地点選定リスト!$M$7:$M$842,0))</f>
        <v>3.5</v>
      </c>
      <c r="I357" s="27">
        <f>INDEX(地点選定リスト!$R$7:$R$842,MATCH(D357,地点選定リスト!$M$7:$M$842,0))</f>
        <v>-1.5</v>
      </c>
    </row>
    <row r="358" spans="1:10" ht="21.75" customHeight="1">
      <c r="A358" s="38">
        <v>318</v>
      </c>
      <c r="B358" s="55" t="s">
        <v>3264</v>
      </c>
      <c r="C358" s="57" t="s">
        <v>3265</v>
      </c>
      <c r="D358" s="27" t="str">
        <f t="shared" si="5"/>
        <v>茨城県　鹿嶋</v>
      </c>
      <c r="E358" s="31">
        <v>4.7</v>
      </c>
      <c r="F358" s="39">
        <v>0.7</v>
      </c>
      <c r="H358" s="27">
        <f>INDEX(地点選定リスト!$Q$7:$Q$842,MATCH(D358,地点選定リスト!$M$7:$M$842,0))</f>
        <v>4.7</v>
      </c>
      <c r="I358" s="27">
        <f>INDEX(地点選定リスト!$R$7:$R$842,MATCH(D358,地点選定リスト!$M$7:$M$842,0))</f>
        <v>0.7</v>
      </c>
      <c r="J358" s="52" t="s">
        <v>3279</v>
      </c>
    </row>
    <row r="359" spans="1:10" ht="21.75" customHeight="1">
      <c r="A359" s="38">
        <v>319</v>
      </c>
      <c r="B359" s="30" t="s">
        <v>2898</v>
      </c>
      <c r="C359" s="30" t="s">
        <v>2910</v>
      </c>
      <c r="D359" s="27" t="str">
        <f t="shared" si="5"/>
        <v>栃木県　土呂部</v>
      </c>
      <c r="E359" s="31">
        <v>-4.4000000000000004</v>
      </c>
      <c r="F359" s="39">
        <v>-9.6</v>
      </c>
      <c r="H359" s="27">
        <f>INDEX(地点選定リスト!$Q$7:$Q$842,MATCH(D359,地点選定リスト!$M$7:$M$842,0))</f>
        <v>-4.4000000000000004</v>
      </c>
      <c r="I359" s="27">
        <f>INDEX(地点選定リスト!$R$7:$R$842,MATCH(D359,地点選定リスト!$M$7:$M$842,0))</f>
        <v>-9.6</v>
      </c>
    </row>
    <row r="360" spans="1:10" ht="21.75" customHeight="1">
      <c r="A360" s="38">
        <v>320</v>
      </c>
      <c r="B360" s="30" t="s">
        <v>2898</v>
      </c>
      <c r="C360" s="30" t="s">
        <v>2909</v>
      </c>
      <c r="D360" s="27" t="str">
        <f t="shared" si="5"/>
        <v>栃木県　奥日光</v>
      </c>
      <c r="E360" s="31">
        <v>-4.2</v>
      </c>
      <c r="F360" s="39">
        <v>-7.7</v>
      </c>
      <c r="H360" s="27">
        <f>INDEX(地点選定リスト!$Q$7:$Q$842,MATCH(D360,地点選定リスト!$M$7:$M$842,0))</f>
        <v>-4.2</v>
      </c>
      <c r="I360" s="27">
        <f>INDEX(地点選定リスト!$R$7:$R$842,MATCH(D360,地点選定リスト!$M$7:$M$842,0))</f>
        <v>-7.7</v>
      </c>
    </row>
    <row r="361" spans="1:10" ht="21.75" customHeight="1">
      <c r="A361" s="38">
        <v>321</v>
      </c>
      <c r="B361" s="30" t="s">
        <v>2898</v>
      </c>
      <c r="C361" s="30" t="s">
        <v>2908</v>
      </c>
      <c r="D361" s="27" t="str">
        <f t="shared" si="5"/>
        <v>栃木県　那須</v>
      </c>
      <c r="E361" s="31">
        <v>-2.2000000000000002</v>
      </c>
      <c r="F361" s="39">
        <v>-5.2</v>
      </c>
      <c r="H361" s="27">
        <f>INDEX(地点選定リスト!$Q$7:$Q$842,MATCH(D361,地点選定リスト!$M$7:$M$842,0))</f>
        <v>-2.2000000000000002</v>
      </c>
      <c r="I361" s="27">
        <f>INDEX(地点選定リスト!$R$7:$R$842,MATCH(D361,地点選定リスト!$M$7:$M$842,0))</f>
        <v>-5.2</v>
      </c>
    </row>
    <row r="362" spans="1:10" ht="21.75" customHeight="1">
      <c r="A362" s="38">
        <v>322</v>
      </c>
      <c r="B362" s="30" t="s">
        <v>2898</v>
      </c>
      <c r="C362" s="30" t="s">
        <v>2907</v>
      </c>
      <c r="D362" s="27" t="str">
        <f t="shared" si="5"/>
        <v>栃木県　五十里</v>
      </c>
      <c r="E362" s="31">
        <v>-2.2000000000000002</v>
      </c>
      <c r="F362" s="39">
        <v>-5.9</v>
      </c>
      <c r="H362" s="27">
        <f>INDEX(地点選定リスト!$Q$7:$Q$842,MATCH(D362,地点選定リスト!$M$7:$M$842,0))</f>
        <v>-2.2000000000000002</v>
      </c>
      <c r="I362" s="27">
        <f>INDEX(地点選定リスト!$R$7:$R$842,MATCH(D362,地点選定リスト!$M$7:$M$842,0))</f>
        <v>-5.9</v>
      </c>
    </row>
    <row r="363" spans="1:10" ht="21.75" customHeight="1">
      <c r="A363" s="38">
        <v>323</v>
      </c>
      <c r="B363" s="30" t="s">
        <v>2898</v>
      </c>
      <c r="C363" s="30" t="s">
        <v>2906</v>
      </c>
      <c r="D363" s="27" t="str">
        <f t="shared" si="5"/>
        <v>栃木県　今市</v>
      </c>
      <c r="E363" s="31">
        <v>0.4</v>
      </c>
      <c r="F363" s="39">
        <v>-3.2</v>
      </c>
      <c r="H363" s="27">
        <f>INDEX(地点選定リスト!$Q$7:$Q$842,MATCH(D363,地点選定リスト!$M$7:$M$842,0))</f>
        <v>0.4</v>
      </c>
      <c r="I363" s="27">
        <f>INDEX(地点選定リスト!$R$7:$R$842,MATCH(D363,地点選定リスト!$M$7:$M$842,0))</f>
        <v>-3.2</v>
      </c>
    </row>
    <row r="364" spans="1:10" ht="21.75" customHeight="1">
      <c r="A364" s="38">
        <v>324</v>
      </c>
      <c r="B364" s="30" t="s">
        <v>2898</v>
      </c>
      <c r="C364" s="30" t="s">
        <v>2905</v>
      </c>
      <c r="D364" s="27" t="str">
        <f t="shared" si="5"/>
        <v>栃木県　黒磯</v>
      </c>
      <c r="E364" s="31">
        <v>0.9</v>
      </c>
      <c r="F364" s="39">
        <v>-3.3</v>
      </c>
      <c r="H364" s="27">
        <f>INDEX(地点選定リスト!$Q$7:$Q$842,MATCH(D364,地点選定リスト!$M$7:$M$842,0))</f>
        <v>0.8</v>
      </c>
      <c r="I364" s="27">
        <f>INDEX(地点選定リスト!$R$7:$R$842,MATCH(D364,地点選定リスト!$M$7:$M$842,0))</f>
        <v>-3.3</v>
      </c>
    </row>
    <row r="365" spans="1:10" ht="21.75" customHeight="1">
      <c r="A365" s="38">
        <v>325</v>
      </c>
      <c r="B365" s="30" t="s">
        <v>2898</v>
      </c>
      <c r="C365" s="30" t="s">
        <v>2904</v>
      </c>
      <c r="D365" s="27" t="str">
        <f t="shared" si="5"/>
        <v>栃木県　塩谷</v>
      </c>
      <c r="E365" s="31">
        <v>1.1000000000000001</v>
      </c>
      <c r="F365" s="39">
        <v>-3.8</v>
      </c>
      <c r="H365" s="27">
        <f>INDEX(地点選定リスト!$Q$7:$Q$842,MATCH(D365,地点選定リスト!$M$7:$M$842,0))</f>
        <v>1.1000000000000001</v>
      </c>
      <c r="I365" s="27">
        <f>INDEX(地点選定リスト!$R$7:$R$842,MATCH(D365,地点選定リスト!$M$7:$M$842,0))</f>
        <v>-3.8</v>
      </c>
    </row>
    <row r="366" spans="1:10" ht="21.75" customHeight="1">
      <c r="A366" s="38">
        <v>326</v>
      </c>
      <c r="B366" s="30" t="s">
        <v>2898</v>
      </c>
      <c r="C366" s="30" t="s">
        <v>2903</v>
      </c>
      <c r="D366" s="27" t="str">
        <f t="shared" si="5"/>
        <v>栃木県　鹿沼</v>
      </c>
      <c r="E366" s="31">
        <v>1.2</v>
      </c>
      <c r="F366" s="39">
        <v>-3.1</v>
      </c>
      <c r="H366" s="27">
        <f>INDEX(地点選定リスト!$Q$7:$Q$842,MATCH(D366,地点選定リスト!$M$7:$M$842,0))</f>
        <v>1.2</v>
      </c>
      <c r="I366" s="27">
        <f>INDEX(地点選定リスト!$R$7:$R$842,MATCH(D366,地点選定リスト!$M$7:$M$842,0))</f>
        <v>-3.1</v>
      </c>
    </row>
    <row r="367" spans="1:10" ht="21.75" customHeight="1">
      <c r="A367" s="38">
        <v>327</v>
      </c>
      <c r="B367" s="30" t="s">
        <v>2898</v>
      </c>
      <c r="C367" s="30" t="s">
        <v>2902</v>
      </c>
      <c r="D367" s="27" t="str">
        <f t="shared" si="5"/>
        <v>栃木県　真岡</v>
      </c>
      <c r="E367" s="31">
        <v>1.3</v>
      </c>
      <c r="F367" s="39">
        <v>-4.4000000000000004</v>
      </c>
      <c r="H367" s="27">
        <f>INDEX(地点選定リスト!$Q$7:$Q$842,MATCH(D367,地点選定リスト!$M$7:$M$842,0))</f>
        <v>1.3</v>
      </c>
      <c r="I367" s="27">
        <f>INDEX(地点選定リスト!$R$7:$R$842,MATCH(D367,地点選定リスト!$M$7:$M$842,0))</f>
        <v>-4.4000000000000004</v>
      </c>
    </row>
    <row r="368" spans="1:10" ht="21.75" customHeight="1">
      <c r="A368" s="38">
        <v>328</v>
      </c>
      <c r="B368" s="30" t="s">
        <v>2898</v>
      </c>
      <c r="C368" s="30" t="s">
        <v>2901</v>
      </c>
      <c r="D368" s="27" t="str">
        <f t="shared" si="5"/>
        <v>栃木県　大田原</v>
      </c>
      <c r="E368" s="31">
        <v>1.9</v>
      </c>
      <c r="F368" s="39">
        <v>-3.9</v>
      </c>
      <c r="H368" s="27">
        <f>INDEX(地点選定リスト!$Q$7:$Q$842,MATCH(D368,地点選定リスト!$M$7:$M$842,0))</f>
        <v>1.8</v>
      </c>
      <c r="I368" s="27">
        <f>INDEX(地点選定リスト!$R$7:$R$842,MATCH(D368,地点選定リスト!$M$7:$M$842,0))</f>
        <v>-3.9</v>
      </c>
    </row>
    <row r="369" spans="1:10" ht="21.75" customHeight="1">
      <c r="A369" s="38">
        <v>329</v>
      </c>
      <c r="B369" s="30" t="s">
        <v>2898</v>
      </c>
      <c r="C369" s="55" t="s">
        <v>3266</v>
      </c>
      <c r="D369" s="27" t="str">
        <f t="shared" si="5"/>
        <v>栃木県　烏山</v>
      </c>
      <c r="E369" s="31">
        <v>1.9</v>
      </c>
      <c r="F369" s="39">
        <v>-2.7</v>
      </c>
      <c r="H369" s="27">
        <f>INDEX(地点選定リスト!$Q$7:$Q$842,MATCH(D369,地点選定リスト!$M$7:$M$842,0))</f>
        <v>1.9</v>
      </c>
      <c r="I369" s="27">
        <f>INDEX(地点選定リスト!$R$7:$R$842,MATCH(D369,地点選定リスト!$M$7:$M$842,0))</f>
        <v>-2.7</v>
      </c>
      <c r="J369" s="59" t="s">
        <v>3267</v>
      </c>
    </row>
    <row r="370" spans="1:10" ht="21.75" customHeight="1">
      <c r="A370" s="38">
        <v>330</v>
      </c>
      <c r="B370" s="30" t="s">
        <v>2898</v>
      </c>
      <c r="C370" s="30" t="s">
        <v>2900</v>
      </c>
      <c r="D370" s="27" t="str">
        <f t="shared" si="5"/>
        <v>栃木県　小山</v>
      </c>
      <c r="E370" s="31">
        <v>2.4</v>
      </c>
      <c r="F370" s="39">
        <v>-2.8</v>
      </c>
      <c r="H370" s="27">
        <f>INDEX(地点選定リスト!$Q$7:$Q$842,MATCH(D370,地点選定リスト!$M$7:$M$842,0))</f>
        <v>2.4</v>
      </c>
      <c r="I370" s="27">
        <f>INDEX(地点選定リスト!$R$7:$R$842,MATCH(D370,地点選定リスト!$M$7:$M$842,0))</f>
        <v>-2.8</v>
      </c>
    </row>
    <row r="371" spans="1:10" ht="21.75" customHeight="1">
      <c r="A371" s="38">
        <v>331</v>
      </c>
      <c r="B371" s="30" t="s">
        <v>2898</v>
      </c>
      <c r="C371" s="30" t="s">
        <v>2899</v>
      </c>
      <c r="D371" s="27" t="str">
        <f t="shared" si="5"/>
        <v>栃木県　宇都宮</v>
      </c>
      <c r="E371" s="31">
        <v>2.7</v>
      </c>
      <c r="F371" s="39">
        <v>-1.5</v>
      </c>
      <c r="H371" s="27">
        <f>INDEX(地点選定リスト!$Q$7:$Q$842,MATCH(D371,地点選定リスト!$M$7:$M$842,0))</f>
        <v>2.7</v>
      </c>
      <c r="I371" s="27">
        <f>INDEX(地点選定リスト!$R$7:$R$842,MATCH(D371,地点選定リスト!$M$7:$M$842,0))</f>
        <v>-1.5</v>
      </c>
    </row>
    <row r="372" spans="1:10" ht="21.75" customHeight="1">
      <c r="A372" s="38">
        <v>332</v>
      </c>
      <c r="B372" s="30" t="s">
        <v>2898</v>
      </c>
      <c r="C372" s="30" t="s">
        <v>2897</v>
      </c>
      <c r="D372" s="27" t="str">
        <f t="shared" si="5"/>
        <v>栃木県　佐野</v>
      </c>
      <c r="E372" s="31">
        <v>3</v>
      </c>
      <c r="F372" s="39">
        <v>-2.1</v>
      </c>
      <c r="H372" s="27">
        <f>INDEX(地点選定リスト!$Q$7:$Q$842,MATCH(D372,地点選定リスト!$M$7:$M$842,0))</f>
        <v>3</v>
      </c>
      <c r="I372" s="27">
        <f>INDEX(地点選定リスト!$R$7:$R$842,MATCH(D372,地点選定リスト!$M$7:$M$842,0))</f>
        <v>-2.1</v>
      </c>
    </row>
    <row r="373" spans="1:10" ht="21.75" customHeight="1">
      <c r="A373" s="38">
        <v>333</v>
      </c>
      <c r="B373" s="30" t="s">
        <v>2886</v>
      </c>
      <c r="C373" s="30" t="s">
        <v>2466</v>
      </c>
      <c r="D373" s="27" t="str">
        <f t="shared" si="5"/>
        <v>群馬県　田代</v>
      </c>
      <c r="E373" s="31">
        <v>-4.7</v>
      </c>
      <c r="F373" s="39">
        <v>-8.1999999999999993</v>
      </c>
      <c r="H373" s="27">
        <f>INDEX(地点選定リスト!$Q$7:$Q$842,MATCH(D373,地点選定リスト!$M$7:$M$842,0))</f>
        <v>-4.7</v>
      </c>
      <c r="I373" s="27">
        <f>INDEX(地点選定リスト!$R$7:$R$842,MATCH(D373,地点選定リスト!$M$7:$M$842,0))</f>
        <v>-8.1999999999999993</v>
      </c>
    </row>
    <row r="374" spans="1:10" ht="21.75" customHeight="1">
      <c r="A374" s="38">
        <v>334</v>
      </c>
      <c r="B374" s="30" t="s">
        <v>2886</v>
      </c>
      <c r="C374" s="30" t="s">
        <v>2896</v>
      </c>
      <c r="D374" s="27" t="str">
        <f t="shared" si="5"/>
        <v>群馬県　草津</v>
      </c>
      <c r="E374" s="31">
        <v>-4.5999999999999996</v>
      </c>
      <c r="F374" s="39">
        <v>-7.8</v>
      </c>
      <c r="H374" s="27">
        <f>INDEX(地点選定リスト!$Q$7:$Q$842,MATCH(D374,地点選定リスト!$M$7:$M$842,0))</f>
        <v>-4.5999999999999996</v>
      </c>
      <c r="I374" s="27">
        <f>INDEX(地点選定リスト!$R$7:$R$842,MATCH(D374,地点選定リスト!$M$7:$M$842,0))</f>
        <v>-7.8</v>
      </c>
    </row>
    <row r="375" spans="1:10" ht="21.75" customHeight="1">
      <c r="A375" s="38">
        <v>335</v>
      </c>
      <c r="B375" s="30" t="s">
        <v>2886</v>
      </c>
      <c r="C375" s="30" t="s">
        <v>2895</v>
      </c>
      <c r="D375" s="27" t="str">
        <f t="shared" si="5"/>
        <v>群馬県　藤原</v>
      </c>
      <c r="E375" s="31">
        <v>-2.4</v>
      </c>
      <c r="F375" s="39">
        <v>-4.9000000000000004</v>
      </c>
      <c r="H375" s="27">
        <f>INDEX(地点選定リスト!$Q$7:$Q$842,MATCH(D375,地点選定リスト!$M$7:$M$842,0))</f>
        <v>-2.4</v>
      </c>
      <c r="I375" s="27">
        <f>INDEX(地点選定リスト!$R$7:$R$842,MATCH(D375,地点選定リスト!$M$7:$M$842,0))</f>
        <v>-4.9000000000000004</v>
      </c>
    </row>
    <row r="376" spans="1:10" ht="21.75" customHeight="1">
      <c r="A376" s="38">
        <v>336</v>
      </c>
      <c r="B376" s="30" t="s">
        <v>2886</v>
      </c>
      <c r="C376" s="55" t="s">
        <v>3288</v>
      </c>
      <c r="D376" s="27" t="str">
        <f t="shared" si="5"/>
        <v>群馬県　水上</v>
      </c>
      <c r="E376" s="31">
        <v>-1</v>
      </c>
      <c r="F376" s="39">
        <v>-3.9</v>
      </c>
      <c r="H376" s="27">
        <f>INDEX(地点選定リスト!$Q$7:$Q$842,MATCH(D376,地点選定リスト!$M$7:$M$842,0))</f>
        <v>-1</v>
      </c>
      <c r="I376" s="27">
        <f>INDEX(地点選定リスト!$R$7:$R$842,MATCH(D376,地点選定リスト!$M$7:$M$842,0))</f>
        <v>-3.9</v>
      </c>
      <c r="J376" s="52" t="s">
        <v>3290</v>
      </c>
    </row>
    <row r="377" spans="1:10" ht="21.75" customHeight="1">
      <c r="A377" s="38">
        <v>337</v>
      </c>
      <c r="B377" s="30" t="s">
        <v>2886</v>
      </c>
      <c r="C377" s="30" t="s">
        <v>2894</v>
      </c>
      <c r="D377" s="27" t="str">
        <f t="shared" si="5"/>
        <v>群馬県　神流</v>
      </c>
      <c r="E377" s="31">
        <v>0</v>
      </c>
      <c r="F377" s="39">
        <v>-4.2</v>
      </c>
      <c r="H377" s="27">
        <f>INDEX(地点選定リスト!$Q$7:$Q$842,MATCH(D377,地点選定リスト!$M$7:$M$842,0))</f>
        <v>0</v>
      </c>
      <c r="I377" s="27">
        <f>INDEX(地点選定リスト!$R$7:$R$842,MATCH(D377,地点選定リスト!$M$7:$M$842,0))</f>
        <v>-4.2</v>
      </c>
    </row>
    <row r="378" spans="1:10" ht="21.75" customHeight="1">
      <c r="A378" s="38">
        <v>338</v>
      </c>
      <c r="B378" s="30" t="s">
        <v>2886</v>
      </c>
      <c r="C378" s="30" t="s">
        <v>2893</v>
      </c>
      <c r="D378" s="27" t="str">
        <f t="shared" si="5"/>
        <v>群馬県　沼田</v>
      </c>
      <c r="E378" s="31">
        <v>0.1</v>
      </c>
      <c r="F378" s="39">
        <v>-3.4</v>
      </c>
      <c r="H378" s="27">
        <f>INDEX(地点選定リスト!$Q$7:$Q$842,MATCH(D378,地点選定リスト!$M$7:$M$842,0))</f>
        <v>0.1</v>
      </c>
      <c r="I378" s="27">
        <f>INDEX(地点選定リスト!$R$7:$R$842,MATCH(D378,地点選定リスト!$M$7:$M$842,0))</f>
        <v>-3.4</v>
      </c>
    </row>
    <row r="379" spans="1:10" ht="21.75" customHeight="1">
      <c r="A379" s="38">
        <v>339</v>
      </c>
      <c r="B379" s="30" t="s">
        <v>2886</v>
      </c>
      <c r="C379" s="30" t="s">
        <v>2892</v>
      </c>
      <c r="D379" s="27" t="str">
        <f t="shared" si="5"/>
        <v>群馬県　中之条</v>
      </c>
      <c r="E379" s="31">
        <v>0.2</v>
      </c>
      <c r="F379" s="39">
        <v>-4.3</v>
      </c>
      <c r="H379" s="27">
        <f>INDEX(地点選定リスト!$Q$7:$Q$842,MATCH(D379,地点選定リスト!$M$7:$M$842,0))</f>
        <v>0.2</v>
      </c>
      <c r="I379" s="27">
        <f>INDEX(地点選定リスト!$R$7:$R$842,MATCH(D379,地点選定リスト!$M$7:$M$842,0))</f>
        <v>-4.3</v>
      </c>
    </row>
    <row r="380" spans="1:10" ht="21.75" customHeight="1">
      <c r="A380" s="38">
        <v>340</v>
      </c>
      <c r="B380" s="30" t="s">
        <v>2886</v>
      </c>
      <c r="C380" s="30" t="s">
        <v>2891</v>
      </c>
      <c r="D380" s="27" t="str">
        <f t="shared" si="5"/>
        <v>群馬県　西野牧</v>
      </c>
      <c r="E380" s="31">
        <v>0.8</v>
      </c>
      <c r="F380" s="39">
        <v>-3.1</v>
      </c>
      <c r="H380" s="27">
        <f>INDEX(地点選定リスト!$Q$7:$Q$842,MATCH(D380,地点選定リスト!$M$7:$M$842,0))</f>
        <v>0.8</v>
      </c>
      <c r="I380" s="27">
        <f>INDEX(地点選定リスト!$R$7:$R$842,MATCH(D380,地点選定リスト!$M$7:$M$842,0))</f>
        <v>-3.1</v>
      </c>
    </row>
    <row r="381" spans="1:10" ht="21.75" customHeight="1">
      <c r="A381" s="38">
        <v>341</v>
      </c>
      <c r="B381" s="30" t="s">
        <v>2886</v>
      </c>
      <c r="C381" s="30" t="s">
        <v>2890</v>
      </c>
      <c r="D381" s="27" t="str">
        <f t="shared" si="5"/>
        <v>群馬県　上里見</v>
      </c>
      <c r="E381" s="31">
        <v>2.4</v>
      </c>
      <c r="F381" s="39">
        <v>-2.5</v>
      </c>
      <c r="H381" s="27">
        <f>INDEX(地点選定リスト!$Q$7:$Q$842,MATCH(D381,地点選定リスト!$M$7:$M$842,0))</f>
        <v>2.4</v>
      </c>
      <c r="I381" s="27">
        <f>INDEX(地点選定リスト!$R$7:$R$842,MATCH(D381,地点選定リスト!$M$7:$M$842,0))</f>
        <v>-2.5</v>
      </c>
    </row>
    <row r="382" spans="1:10" ht="21.75" customHeight="1">
      <c r="A382" s="38">
        <v>342</v>
      </c>
      <c r="B382" s="30" t="s">
        <v>2886</v>
      </c>
      <c r="C382" s="30" t="s">
        <v>2889</v>
      </c>
      <c r="D382" s="27" t="str">
        <f t="shared" si="5"/>
        <v>群馬県　桐生</v>
      </c>
      <c r="E382" s="31">
        <v>2.9</v>
      </c>
      <c r="F382" s="39">
        <v>-1.8</v>
      </c>
      <c r="H382" s="27">
        <f>INDEX(地点選定リスト!$Q$7:$Q$842,MATCH(D382,地点選定リスト!$M$7:$M$842,0))</f>
        <v>2.9</v>
      </c>
      <c r="I382" s="27">
        <f>INDEX(地点選定リスト!$R$7:$R$842,MATCH(D382,地点選定リスト!$M$7:$M$842,0))</f>
        <v>-1.8</v>
      </c>
    </row>
    <row r="383" spans="1:10" ht="21.75" customHeight="1">
      <c r="A383" s="38">
        <v>343</v>
      </c>
      <c r="B383" s="30" t="s">
        <v>2886</v>
      </c>
      <c r="C383" s="30" t="s">
        <v>2888</v>
      </c>
      <c r="D383" s="27" t="str">
        <f t="shared" si="5"/>
        <v>群馬県　前橋</v>
      </c>
      <c r="E383" s="31">
        <v>3.1</v>
      </c>
      <c r="F383" s="39">
        <v>-0.7</v>
      </c>
      <c r="H383" s="27">
        <f>INDEX(地点選定リスト!$Q$7:$Q$842,MATCH(D383,地点選定リスト!$M$7:$M$842,0))</f>
        <v>3.1</v>
      </c>
      <c r="I383" s="27">
        <f>INDEX(地点選定リスト!$R$7:$R$842,MATCH(D383,地点選定リスト!$M$7:$M$842,0))</f>
        <v>-0.7</v>
      </c>
    </row>
    <row r="384" spans="1:10" ht="21.75" customHeight="1">
      <c r="A384" s="38">
        <v>344</v>
      </c>
      <c r="B384" s="30" t="s">
        <v>2886</v>
      </c>
      <c r="C384" s="30" t="s">
        <v>2887</v>
      </c>
      <c r="D384" s="27" t="str">
        <f t="shared" si="5"/>
        <v>群馬県　伊勢崎</v>
      </c>
      <c r="E384" s="31">
        <v>3.5</v>
      </c>
      <c r="F384" s="39">
        <v>-0.8</v>
      </c>
      <c r="H384" s="27">
        <f>INDEX(地点選定リスト!$Q$7:$Q$842,MATCH(D384,地点選定リスト!$M$7:$M$842,0))</f>
        <v>3.5</v>
      </c>
      <c r="I384" s="27">
        <f>INDEX(地点選定リスト!$R$7:$R$842,MATCH(D384,地点選定リスト!$M$7:$M$842,0))</f>
        <v>-0.8</v>
      </c>
    </row>
    <row r="385" spans="1:10" ht="21.75" customHeight="1">
      <c r="A385" s="38">
        <v>345</v>
      </c>
      <c r="B385" s="30" t="s">
        <v>2886</v>
      </c>
      <c r="C385" s="30" t="s">
        <v>2885</v>
      </c>
      <c r="D385" s="27" t="str">
        <f t="shared" si="5"/>
        <v>群馬県　館林</v>
      </c>
      <c r="E385" s="31">
        <v>3.6</v>
      </c>
      <c r="F385" s="39">
        <v>-0.8</v>
      </c>
      <c r="H385" s="27">
        <f>INDEX(地点選定リスト!$Q$7:$Q$842,MATCH(D385,地点選定リスト!$M$7:$M$842,0))</f>
        <v>3.6</v>
      </c>
      <c r="I385" s="27">
        <f>INDEX(地点選定リスト!$R$7:$R$842,MATCH(D385,地点選定リスト!$M$7:$M$842,0))</f>
        <v>-0.8</v>
      </c>
    </row>
    <row r="386" spans="1:10" ht="21.75" customHeight="1">
      <c r="A386" s="38">
        <v>439</v>
      </c>
      <c r="B386" s="30" t="s">
        <v>2876</v>
      </c>
      <c r="C386" s="30" t="s">
        <v>2884</v>
      </c>
      <c r="D386" s="27" t="str">
        <f t="shared" si="5"/>
        <v>山梨県　山中</v>
      </c>
      <c r="E386" s="31">
        <v>-2.2000000000000002</v>
      </c>
      <c r="F386" s="39">
        <v>-8.1999999999999993</v>
      </c>
      <c r="H386" s="27">
        <f>INDEX(地点選定リスト!$Q$7:$Q$842,MATCH(D386,地点選定リスト!$M$7:$M$842,0))</f>
        <v>-2.2000000000000002</v>
      </c>
      <c r="I386" s="27">
        <f>INDEX(地点選定リスト!$R$7:$R$842,MATCH(D386,地点選定リスト!$M$7:$M$842,0))</f>
        <v>-8.1999999999999993</v>
      </c>
    </row>
    <row r="387" spans="1:10" ht="21.75" customHeight="1">
      <c r="A387" s="38">
        <v>440</v>
      </c>
      <c r="B387" s="30" t="s">
        <v>2876</v>
      </c>
      <c r="C387" s="30" t="s">
        <v>2883</v>
      </c>
      <c r="D387" s="27" t="str">
        <f t="shared" si="5"/>
        <v>山梨県　河口湖</v>
      </c>
      <c r="E387" s="31">
        <v>-0.9</v>
      </c>
      <c r="F387" s="39">
        <v>-6</v>
      </c>
      <c r="H387" s="27">
        <f>INDEX(地点選定リスト!$Q$7:$Q$842,MATCH(D387,地点選定リスト!$M$7:$M$842,0))</f>
        <v>-0.9</v>
      </c>
      <c r="I387" s="27">
        <f>INDEX(地点選定リスト!$R$7:$R$842,MATCH(D387,地点選定リスト!$M$7:$M$842,0))</f>
        <v>-6</v>
      </c>
    </row>
    <row r="388" spans="1:10" ht="21.75" customHeight="1">
      <c r="A388" s="38">
        <v>441</v>
      </c>
      <c r="B388" s="30" t="s">
        <v>2876</v>
      </c>
      <c r="C388" s="30" t="s">
        <v>2882</v>
      </c>
      <c r="D388" s="27" t="str">
        <f t="shared" ref="D388:D451" si="6">B388&amp;"　"&amp;C388</f>
        <v>山梨県　大泉</v>
      </c>
      <c r="E388" s="31">
        <v>-0.6</v>
      </c>
      <c r="F388" s="39">
        <v>-4.4000000000000004</v>
      </c>
      <c r="H388" s="27">
        <f>INDEX(地点選定リスト!$Q$7:$Q$842,MATCH(D388,地点選定リスト!$M$7:$M$842,0))</f>
        <v>-0.6</v>
      </c>
      <c r="I388" s="27">
        <f>INDEX(地点選定リスト!$R$7:$R$842,MATCH(D388,地点選定リスト!$M$7:$M$842,0))</f>
        <v>-4.4000000000000004</v>
      </c>
    </row>
    <row r="389" spans="1:10" ht="21.75" customHeight="1">
      <c r="A389" s="38">
        <v>442</v>
      </c>
      <c r="B389" s="30" t="s">
        <v>2876</v>
      </c>
      <c r="C389" s="55" t="s">
        <v>3297</v>
      </c>
      <c r="D389" s="27" t="str">
        <f t="shared" si="6"/>
        <v>山梨県　上九一色</v>
      </c>
      <c r="E389" s="31">
        <v>-0.5</v>
      </c>
      <c r="F389" s="39">
        <v>-4</v>
      </c>
      <c r="H389" s="27">
        <f>INDEX(地点選定リスト!$Q$7:$Q$842,MATCH(D389,地点選定リスト!$M$7:$M$842,0))</f>
        <v>-0.5</v>
      </c>
      <c r="I389" s="27">
        <f>INDEX(地点選定リスト!$R$7:$R$842,MATCH(D389,地点選定リスト!$M$7:$M$842,0))</f>
        <v>-4</v>
      </c>
    </row>
    <row r="390" spans="1:10" ht="21.75" customHeight="1">
      <c r="A390" s="38">
        <v>443</v>
      </c>
      <c r="B390" s="30" t="s">
        <v>2876</v>
      </c>
      <c r="C390" s="30" t="s">
        <v>2881</v>
      </c>
      <c r="D390" s="27" t="str">
        <f t="shared" si="6"/>
        <v>山梨県　切石</v>
      </c>
      <c r="E390" s="31">
        <v>1.1000000000000001</v>
      </c>
      <c r="F390" s="39">
        <v>-3.6</v>
      </c>
      <c r="H390" s="27">
        <f>INDEX(地点選定リスト!$Q$7:$Q$842,MATCH(D390,地点選定リスト!$M$7:$M$842,0))</f>
        <v>1.1000000000000001</v>
      </c>
      <c r="I390" s="27">
        <f>INDEX(地点選定リスト!$R$7:$R$842,MATCH(D390,地点選定リスト!$M$7:$M$842,0))</f>
        <v>-3.6</v>
      </c>
    </row>
    <row r="391" spans="1:10" ht="21.75" customHeight="1">
      <c r="A391" s="38">
        <v>444</v>
      </c>
      <c r="B391" s="30" t="s">
        <v>2876</v>
      </c>
      <c r="C391" s="30" t="s">
        <v>2880</v>
      </c>
      <c r="D391" s="27" t="str">
        <f t="shared" si="6"/>
        <v>山梨県　勝沼</v>
      </c>
      <c r="E391" s="31">
        <v>1.2</v>
      </c>
      <c r="F391" s="39">
        <v>-3.3</v>
      </c>
      <c r="H391" s="27">
        <f>INDEX(地点選定リスト!$Q$7:$Q$842,MATCH(D391,地点選定リスト!$M$7:$M$842,0))</f>
        <v>1.2</v>
      </c>
      <c r="I391" s="27">
        <f>INDEX(地点選定リスト!$R$7:$R$842,MATCH(D391,地点選定リスト!$M$7:$M$842,0))</f>
        <v>-3.3</v>
      </c>
    </row>
    <row r="392" spans="1:10" ht="21.75" customHeight="1">
      <c r="A392" s="38">
        <v>445</v>
      </c>
      <c r="B392" s="30" t="s">
        <v>2876</v>
      </c>
      <c r="C392" s="30" t="s">
        <v>2879</v>
      </c>
      <c r="D392" s="27" t="str">
        <f t="shared" si="6"/>
        <v>山梨県　大月</v>
      </c>
      <c r="E392" s="31">
        <v>1.4</v>
      </c>
      <c r="F392" s="39">
        <v>-3.4</v>
      </c>
      <c r="H392" s="27">
        <f>INDEX(地点選定リスト!$Q$7:$Q$842,MATCH(D392,地点選定リスト!$M$7:$M$842,0))</f>
        <v>1.4</v>
      </c>
      <c r="I392" s="27">
        <f>INDEX(地点選定リスト!$R$7:$R$842,MATCH(D392,地点選定リスト!$M$7:$M$842,0))</f>
        <v>-3.4</v>
      </c>
    </row>
    <row r="393" spans="1:10" ht="21.75" customHeight="1">
      <c r="A393" s="38">
        <v>446</v>
      </c>
      <c r="B393" s="30" t="s">
        <v>2876</v>
      </c>
      <c r="C393" s="30" t="s">
        <v>2878</v>
      </c>
      <c r="D393" s="27" t="str">
        <f t="shared" si="6"/>
        <v>山梨県　韮崎</v>
      </c>
      <c r="E393" s="31">
        <v>1.9</v>
      </c>
      <c r="F393" s="39">
        <v>-3.2</v>
      </c>
      <c r="H393" s="27">
        <f>INDEX(地点選定リスト!$Q$7:$Q$842,MATCH(D393,地点選定リスト!$M$7:$M$842,0))</f>
        <v>1.9</v>
      </c>
      <c r="I393" s="27">
        <f>INDEX(地点選定リスト!$R$7:$R$842,MATCH(D393,地点選定リスト!$M$7:$M$842,0))</f>
        <v>-3.2</v>
      </c>
    </row>
    <row r="394" spans="1:10" ht="21.75" customHeight="1">
      <c r="A394" s="38">
        <v>447</v>
      </c>
      <c r="B394" s="30" t="s">
        <v>2876</v>
      </c>
      <c r="C394" s="30" t="s">
        <v>2877</v>
      </c>
      <c r="D394" s="27" t="str">
        <f t="shared" si="6"/>
        <v>山梨県　甲府</v>
      </c>
      <c r="E394" s="31">
        <v>2.4</v>
      </c>
      <c r="F394" s="39">
        <v>-2.4</v>
      </c>
      <c r="H394" s="27">
        <f>INDEX(地点選定リスト!$Q$7:$Q$842,MATCH(D394,地点選定リスト!$M$7:$M$842,0))</f>
        <v>2.4</v>
      </c>
      <c r="I394" s="27">
        <f>INDEX(地点選定リスト!$R$7:$R$842,MATCH(D394,地点選定リスト!$M$7:$M$842,0))</f>
        <v>-2.4</v>
      </c>
    </row>
    <row r="395" spans="1:10" ht="21.75" customHeight="1">
      <c r="A395" s="38">
        <v>448</v>
      </c>
      <c r="B395" s="30" t="s">
        <v>2876</v>
      </c>
      <c r="C395" s="30" t="s">
        <v>2875</v>
      </c>
      <c r="D395" s="27" t="str">
        <f t="shared" si="6"/>
        <v>山梨県　南部</v>
      </c>
      <c r="E395" s="31">
        <v>3.1</v>
      </c>
      <c r="F395" s="39">
        <v>-1</v>
      </c>
      <c r="H395" s="27">
        <f>INDEX(地点選定リスト!$Q$7:$Q$842,MATCH(D395,地点選定リスト!$M$7:$M$842,0))</f>
        <v>3.1</v>
      </c>
      <c r="I395" s="27">
        <f>INDEX(地点選定リスト!$R$7:$R$842,MATCH(D395,地点選定リスト!$M$7:$M$842,0))</f>
        <v>-1</v>
      </c>
    </row>
    <row r="396" spans="1:10" ht="21.75" customHeight="1">
      <c r="A396" s="38">
        <v>449</v>
      </c>
      <c r="B396" s="30" t="s">
        <v>2848</v>
      </c>
      <c r="C396" s="30" t="s">
        <v>2874</v>
      </c>
      <c r="D396" s="27" t="str">
        <f t="shared" si="6"/>
        <v>長野県　菅平</v>
      </c>
      <c r="E396" s="31">
        <v>-6.2</v>
      </c>
      <c r="F396" s="39">
        <v>-13.3</v>
      </c>
      <c r="H396" s="27">
        <f>INDEX(地点選定リスト!$Q$7:$Q$842,MATCH(D396,地点選定リスト!$M$7:$M$842,0))</f>
        <v>-6.2</v>
      </c>
      <c r="I396" s="27">
        <f>INDEX(地点選定リスト!$R$7:$R$842,MATCH(D396,地点選定リスト!$M$7:$M$842,0))</f>
        <v>-13.3</v>
      </c>
    </row>
    <row r="397" spans="1:10" ht="21.75" customHeight="1">
      <c r="A397" s="38">
        <v>450</v>
      </c>
      <c r="B397" s="30" t="s">
        <v>2848</v>
      </c>
      <c r="C397" s="30" t="s">
        <v>2873</v>
      </c>
      <c r="D397" s="27" t="str">
        <f t="shared" si="6"/>
        <v>長野県　野辺山</v>
      </c>
      <c r="E397" s="31">
        <v>-5.3</v>
      </c>
      <c r="F397" s="39">
        <v>-10.5</v>
      </c>
      <c r="H397" s="27">
        <f>INDEX(地点選定リスト!$Q$7:$Q$842,MATCH(D397,地点選定リスト!$M$7:$M$842,0))</f>
        <v>-5.3</v>
      </c>
      <c r="I397" s="27">
        <f>INDEX(地点選定リスト!$R$7:$R$842,MATCH(D397,地点選定リスト!$M$7:$M$842,0))</f>
        <v>-10.5</v>
      </c>
    </row>
    <row r="398" spans="1:10" ht="21.75" customHeight="1">
      <c r="A398" s="38">
        <v>451</v>
      </c>
      <c r="B398" s="30" t="s">
        <v>2848</v>
      </c>
      <c r="C398" s="55" t="s">
        <v>3282</v>
      </c>
      <c r="D398" s="27" t="str">
        <f t="shared" si="6"/>
        <v>長野県　開田</v>
      </c>
      <c r="E398" s="31">
        <v>-4.9000000000000004</v>
      </c>
      <c r="F398" s="39">
        <v>-11</v>
      </c>
      <c r="H398" s="27">
        <f>INDEX(地点選定リスト!$Q$7:$Q$842,MATCH(D398,地点選定リスト!$M$7:$M$842,0))</f>
        <v>-4.9000000000000004</v>
      </c>
      <c r="I398" s="27">
        <f>INDEX(地点選定リスト!$R$7:$R$842,MATCH(D398,地点選定リスト!$M$7:$M$842,0))</f>
        <v>-11</v>
      </c>
      <c r="J398" s="54" t="s">
        <v>3283</v>
      </c>
    </row>
    <row r="399" spans="1:10" ht="21.75" customHeight="1">
      <c r="A399" s="38">
        <v>452</v>
      </c>
      <c r="B399" s="30" t="s">
        <v>2848</v>
      </c>
      <c r="C399" s="30" t="s">
        <v>2872</v>
      </c>
      <c r="D399" s="27" t="str">
        <f t="shared" si="6"/>
        <v>長野県　軽井沢</v>
      </c>
      <c r="E399" s="31">
        <v>-3.6</v>
      </c>
      <c r="F399" s="39">
        <v>-8.6999999999999993</v>
      </c>
      <c r="H399" s="27">
        <f>INDEX(地点選定リスト!$Q$7:$Q$842,MATCH(D399,地点選定リスト!$M$7:$M$842,0))</f>
        <v>-3.6</v>
      </c>
      <c r="I399" s="27">
        <f>INDEX(地点選定リスト!$R$7:$R$842,MATCH(D399,地点選定リスト!$M$7:$M$842,0))</f>
        <v>-8.6999999999999993</v>
      </c>
    </row>
    <row r="400" spans="1:10" ht="21.75" customHeight="1">
      <c r="A400" s="38">
        <v>453</v>
      </c>
      <c r="B400" s="30" t="s">
        <v>2848</v>
      </c>
      <c r="C400" s="30" t="s">
        <v>2871</v>
      </c>
      <c r="D400" s="27" t="str">
        <f t="shared" si="6"/>
        <v>長野県　奈川</v>
      </c>
      <c r="E400" s="31">
        <v>-3.6</v>
      </c>
      <c r="F400" s="39">
        <v>-8.8000000000000007</v>
      </c>
      <c r="H400" s="27">
        <f>INDEX(地点選定リスト!$Q$7:$Q$842,MATCH(D400,地点選定リスト!$M$7:$M$842,0))</f>
        <v>-3.6</v>
      </c>
      <c r="I400" s="27">
        <f>INDEX(地点選定リスト!$R$7:$R$842,MATCH(D400,地点選定リスト!$M$7:$M$842,0))</f>
        <v>-8.8000000000000007</v>
      </c>
    </row>
    <row r="401" spans="1:10" ht="21.75" customHeight="1">
      <c r="A401" s="38">
        <v>454</v>
      </c>
      <c r="B401" s="30" t="s">
        <v>2848</v>
      </c>
      <c r="C401" s="30" t="s">
        <v>2870</v>
      </c>
      <c r="D401" s="27" t="str">
        <f t="shared" si="6"/>
        <v>長野県　原村</v>
      </c>
      <c r="E401" s="31">
        <v>-3.2</v>
      </c>
      <c r="F401" s="39">
        <v>-7.5</v>
      </c>
      <c r="H401" s="27">
        <f>INDEX(地点選定リスト!$Q$7:$Q$842,MATCH(D401,地点選定リスト!$M$7:$M$842,0))</f>
        <v>-3.2</v>
      </c>
      <c r="I401" s="27">
        <f>INDEX(地点選定リスト!$R$7:$R$842,MATCH(D401,地点選定リスト!$M$7:$M$842,0))</f>
        <v>-7.5</v>
      </c>
    </row>
    <row r="402" spans="1:10" ht="21.75" customHeight="1">
      <c r="A402" s="38">
        <v>455</v>
      </c>
      <c r="B402" s="30" t="s">
        <v>2848</v>
      </c>
      <c r="C402" s="30" t="s">
        <v>2869</v>
      </c>
      <c r="D402" s="27" t="str">
        <f t="shared" si="6"/>
        <v>長野県　白馬</v>
      </c>
      <c r="E402" s="31">
        <v>-3</v>
      </c>
      <c r="F402" s="39">
        <v>-7.1</v>
      </c>
      <c r="H402" s="27">
        <f>INDEX(地点選定リスト!$Q$7:$Q$842,MATCH(D402,地点選定リスト!$M$7:$M$842,0))</f>
        <v>-3</v>
      </c>
      <c r="I402" s="27">
        <f>INDEX(地点選定リスト!$R$7:$R$842,MATCH(D402,地点選定リスト!$M$7:$M$842,0))</f>
        <v>-7.1</v>
      </c>
    </row>
    <row r="403" spans="1:10" ht="21.75" customHeight="1">
      <c r="A403" s="38">
        <v>456</v>
      </c>
      <c r="B403" s="30" t="s">
        <v>2848</v>
      </c>
      <c r="C403" s="30" t="s">
        <v>2868</v>
      </c>
      <c r="D403" s="27" t="str">
        <f t="shared" si="6"/>
        <v>長野県　大町</v>
      </c>
      <c r="E403" s="31">
        <v>-3</v>
      </c>
      <c r="F403" s="39">
        <v>-7.4</v>
      </c>
      <c r="H403" s="27">
        <f>INDEX(地点選定リスト!$Q$7:$Q$842,MATCH(D403,地点選定リスト!$M$7:$M$842,0))</f>
        <v>-3</v>
      </c>
      <c r="I403" s="27">
        <f>INDEX(地点選定リスト!$R$7:$R$842,MATCH(D403,地点選定リスト!$M$7:$M$842,0))</f>
        <v>-7.4</v>
      </c>
    </row>
    <row r="404" spans="1:10" ht="21.75" customHeight="1">
      <c r="A404" s="38">
        <v>457</v>
      </c>
      <c r="B404" s="30" t="s">
        <v>2848</v>
      </c>
      <c r="C404" s="30" t="s">
        <v>2867</v>
      </c>
      <c r="D404" s="27" t="str">
        <f t="shared" si="6"/>
        <v>長野県　信濃町</v>
      </c>
      <c r="E404" s="31">
        <v>-2.7</v>
      </c>
      <c r="F404" s="39">
        <v>-6.9</v>
      </c>
      <c r="H404" s="27">
        <f>INDEX(地点選定リスト!$Q$7:$Q$842,MATCH(D404,地点選定リスト!$M$7:$M$842,0))</f>
        <v>-2.7</v>
      </c>
      <c r="I404" s="27">
        <f>INDEX(地点選定リスト!$R$7:$R$842,MATCH(D404,地点選定リスト!$M$7:$M$842,0))</f>
        <v>-6.9</v>
      </c>
    </row>
    <row r="405" spans="1:10" ht="21.75" customHeight="1">
      <c r="A405" s="38">
        <v>458</v>
      </c>
      <c r="B405" s="30" t="s">
        <v>2848</v>
      </c>
      <c r="C405" s="30" t="s">
        <v>2866</v>
      </c>
      <c r="D405" s="27" t="str">
        <f t="shared" si="6"/>
        <v>長野県　立科</v>
      </c>
      <c r="E405" s="31">
        <v>-2.4</v>
      </c>
      <c r="F405" s="39">
        <v>-8.1999999999999993</v>
      </c>
      <c r="H405" s="27">
        <f>INDEX(地点選定リスト!$Q$7:$Q$842,MATCH(D405,地点選定リスト!$M$7:$M$842,0))</f>
        <v>-2.4</v>
      </c>
      <c r="I405" s="27">
        <f>INDEX(地点選定リスト!$R$7:$R$842,MATCH(D405,地点選定リスト!$M$7:$M$842,0))</f>
        <v>-8.1999999999999993</v>
      </c>
    </row>
    <row r="406" spans="1:10" ht="21.75" customHeight="1">
      <c r="A406" s="38">
        <v>459</v>
      </c>
      <c r="B406" s="30" t="s">
        <v>2848</v>
      </c>
      <c r="C406" s="30" t="s">
        <v>2865</v>
      </c>
      <c r="D406" s="27" t="str">
        <f t="shared" si="6"/>
        <v>長野県　浪合</v>
      </c>
      <c r="E406" s="31">
        <v>-2.4</v>
      </c>
      <c r="F406" s="39">
        <v>-7.4</v>
      </c>
      <c r="H406" s="27">
        <f>INDEX(地点選定リスト!$Q$7:$Q$842,MATCH(D406,地点選定リスト!$M$7:$M$842,0))</f>
        <v>-2.4</v>
      </c>
      <c r="I406" s="27">
        <f>INDEX(地点選定リスト!$R$7:$R$842,MATCH(D406,地点選定リスト!$M$7:$M$842,0))</f>
        <v>-7.4</v>
      </c>
    </row>
    <row r="407" spans="1:10" ht="21.75" customHeight="1">
      <c r="A407" s="38">
        <v>460</v>
      </c>
      <c r="B407" s="30" t="s">
        <v>2848</v>
      </c>
      <c r="C407" s="30" t="s">
        <v>2864</v>
      </c>
      <c r="D407" s="27" t="str">
        <f t="shared" si="6"/>
        <v>長野県　佐久</v>
      </c>
      <c r="E407" s="31">
        <v>-2.1</v>
      </c>
      <c r="F407" s="39">
        <v>-7.6</v>
      </c>
      <c r="H407" s="27">
        <f>INDEX(地点選定リスト!$Q$7:$Q$842,MATCH(D407,地点選定リスト!$M$7:$M$842,0))</f>
        <v>-2.1</v>
      </c>
      <c r="I407" s="27">
        <f>INDEX(地点選定リスト!$R$7:$R$842,MATCH(D407,地点選定リスト!$M$7:$M$842,0))</f>
        <v>-7.6</v>
      </c>
    </row>
    <row r="408" spans="1:10" ht="21.75" customHeight="1">
      <c r="A408" s="38">
        <v>461</v>
      </c>
      <c r="B408" s="30" t="s">
        <v>2848</v>
      </c>
      <c r="C408" s="30" t="s">
        <v>2863</v>
      </c>
      <c r="D408" s="27" t="str">
        <f t="shared" si="6"/>
        <v>長野県　野沢温泉</v>
      </c>
      <c r="E408" s="31">
        <v>-1.9</v>
      </c>
      <c r="F408" s="39">
        <v>-4.2</v>
      </c>
      <c r="H408" s="27">
        <f>INDEX(地点選定リスト!$Q$7:$Q$842,MATCH(D408,地点選定リスト!$M$7:$M$842,0))</f>
        <v>-1.9</v>
      </c>
      <c r="I408" s="27">
        <f>INDEX(地点選定リスト!$R$7:$R$842,MATCH(D408,地点選定リスト!$M$7:$M$842,0))</f>
        <v>-4.2</v>
      </c>
    </row>
    <row r="409" spans="1:10" ht="21.75" customHeight="1">
      <c r="A409" s="38">
        <v>462</v>
      </c>
      <c r="B409" s="30" t="s">
        <v>2848</v>
      </c>
      <c r="C409" s="30" t="s">
        <v>2862</v>
      </c>
      <c r="D409" s="27" t="str">
        <f t="shared" si="6"/>
        <v>長野県　信州新町</v>
      </c>
      <c r="E409" s="31">
        <v>-1.7</v>
      </c>
      <c r="F409" s="39">
        <v>-5.3</v>
      </c>
      <c r="H409" s="27">
        <f>INDEX(地点選定リスト!$Q$7:$Q$842,MATCH(D409,地点選定リスト!$M$7:$M$842,0))</f>
        <v>-1.7</v>
      </c>
      <c r="I409" s="27">
        <f>INDEX(地点選定リスト!$R$7:$R$842,MATCH(D409,地点選定リスト!$M$7:$M$842,0))</f>
        <v>-5.3</v>
      </c>
    </row>
    <row r="410" spans="1:10" ht="21.75" customHeight="1">
      <c r="A410" s="38">
        <v>463</v>
      </c>
      <c r="B410" s="30" t="s">
        <v>2848</v>
      </c>
      <c r="C410" s="30" t="s">
        <v>2861</v>
      </c>
      <c r="D410" s="27" t="str">
        <f t="shared" si="6"/>
        <v>長野県　木曽福島</v>
      </c>
      <c r="E410" s="31">
        <v>-2</v>
      </c>
      <c r="F410" s="39">
        <v>-6.8</v>
      </c>
      <c r="H410" s="27">
        <f>INDEX(地点選定リスト!$Q$7:$Q$842,MATCH(D410,地点選定リスト!$M$7:$M$842,0))</f>
        <v>-1.9</v>
      </c>
      <c r="I410" s="27">
        <f>INDEX(地点選定リスト!$R$7:$R$842,MATCH(D410,地点選定リスト!$M$7:$M$842,0))</f>
        <v>-6.8</v>
      </c>
    </row>
    <row r="411" spans="1:10" ht="21.75" customHeight="1">
      <c r="A411" s="38">
        <v>464</v>
      </c>
      <c r="B411" s="30" t="s">
        <v>2848</v>
      </c>
      <c r="C411" s="30" t="s">
        <v>2860</v>
      </c>
      <c r="D411" s="27" t="str">
        <f t="shared" si="6"/>
        <v>長野県　木曽平沢</v>
      </c>
      <c r="E411" s="31">
        <v>-2.2000000000000002</v>
      </c>
      <c r="F411" s="39">
        <v>-6.2</v>
      </c>
      <c r="H411" s="27">
        <f>INDEX(地点選定リスト!$Q$7:$Q$842,MATCH(D411,地点選定リスト!$M$7:$M$842,0))</f>
        <v>-2.2000000000000002</v>
      </c>
      <c r="I411" s="27">
        <f>INDEX(地点選定リスト!$R$7:$R$842,MATCH(D411,地点選定リスト!$M$7:$M$842,0))</f>
        <v>-6.2</v>
      </c>
    </row>
    <row r="412" spans="1:10" ht="21.75" customHeight="1">
      <c r="A412" s="38">
        <v>465</v>
      </c>
      <c r="B412" s="30" t="s">
        <v>2848</v>
      </c>
      <c r="C412" s="30" t="s">
        <v>2859</v>
      </c>
      <c r="D412" s="27" t="str">
        <f t="shared" si="6"/>
        <v>長野県　辰野</v>
      </c>
      <c r="E412" s="31">
        <v>-1.8</v>
      </c>
      <c r="F412" s="39">
        <v>-6</v>
      </c>
      <c r="H412" s="27">
        <f>INDEX(地点選定リスト!$Q$7:$Q$842,MATCH(D412,地点選定リスト!$M$7:$M$842,0))</f>
        <v>-1.8</v>
      </c>
      <c r="I412" s="27">
        <f>INDEX(地点選定リスト!$R$7:$R$842,MATCH(D412,地点選定リスト!$M$7:$M$842,0))</f>
        <v>-6</v>
      </c>
    </row>
    <row r="413" spans="1:10" ht="21.75" customHeight="1">
      <c r="A413" s="38">
        <v>466</v>
      </c>
      <c r="B413" s="30" t="s">
        <v>2848</v>
      </c>
      <c r="C413" s="55" t="s">
        <v>3281</v>
      </c>
      <c r="D413" s="27" t="str">
        <f t="shared" si="6"/>
        <v>長野県　伊那</v>
      </c>
      <c r="E413" s="31">
        <v>-1.6</v>
      </c>
      <c r="F413" s="39">
        <v>-6.9</v>
      </c>
      <c r="H413" s="27">
        <f>INDEX(地点選定リスト!$Q$7:$Q$842,MATCH(D413,地点選定リスト!$M$7:$M$842,0))</f>
        <v>-1.6</v>
      </c>
      <c r="I413" s="27">
        <f>INDEX(地点選定リスト!$R$7:$R$842,MATCH(D413,地点選定リスト!$M$7:$M$842,0))</f>
        <v>-6.9</v>
      </c>
      <c r="J413" s="54" t="s">
        <v>3285</v>
      </c>
    </row>
    <row r="414" spans="1:10" ht="21.75" customHeight="1">
      <c r="A414" s="38">
        <v>467</v>
      </c>
      <c r="B414" s="30" t="s">
        <v>2848</v>
      </c>
      <c r="C414" s="30" t="s">
        <v>2858</v>
      </c>
      <c r="D414" s="27" t="str">
        <f t="shared" si="6"/>
        <v>長野県　飯山</v>
      </c>
      <c r="E414" s="31">
        <v>-1.5</v>
      </c>
      <c r="F414" s="39">
        <v>-5.0999999999999996</v>
      </c>
      <c r="H414" s="27">
        <f>INDEX(地点選定リスト!$Q$7:$Q$842,MATCH(D414,地点選定リスト!$M$7:$M$842,0))</f>
        <v>-1.5</v>
      </c>
      <c r="I414" s="27">
        <f>INDEX(地点選定リスト!$R$7:$R$842,MATCH(D414,地点選定リスト!$M$7:$M$842,0))</f>
        <v>-5.0999999999999996</v>
      </c>
    </row>
    <row r="415" spans="1:10" ht="21.75" customHeight="1">
      <c r="A415" s="38">
        <v>468</v>
      </c>
      <c r="B415" s="30" t="s">
        <v>2848</v>
      </c>
      <c r="C415" s="30" t="s">
        <v>2857</v>
      </c>
      <c r="D415" s="27" t="str">
        <f t="shared" si="6"/>
        <v>長野県　諏訪</v>
      </c>
      <c r="E415" s="31">
        <v>-1.3</v>
      </c>
      <c r="F415" s="39">
        <v>-5.0999999999999996</v>
      </c>
      <c r="H415" s="27">
        <f>INDEX(地点選定リスト!$Q$7:$Q$842,MATCH(D415,地点選定リスト!$M$7:$M$842,0))</f>
        <v>-1.3</v>
      </c>
      <c r="I415" s="27">
        <f>INDEX(地点選定リスト!$R$7:$R$842,MATCH(D415,地点選定リスト!$M$7:$M$842,0))</f>
        <v>-5.0999999999999996</v>
      </c>
    </row>
    <row r="416" spans="1:10" ht="21.75" customHeight="1">
      <c r="A416" s="38">
        <v>469</v>
      </c>
      <c r="B416" s="30" t="s">
        <v>2848</v>
      </c>
      <c r="C416" s="30" t="s">
        <v>2856</v>
      </c>
      <c r="D416" s="27" t="str">
        <f t="shared" si="6"/>
        <v>長野県　南木曽</v>
      </c>
      <c r="E416" s="31">
        <v>-1.1000000000000001</v>
      </c>
      <c r="F416" s="39">
        <v>-4.5</v>
      </c>
      <c r="H416" s="27">
        <f>INDEX(地点選定リスト!$Q$7:$Q$842,MATCH(D416,地点選定リスト!$M$7:$M$842,0))</f>
        <v>-1.1000000000000001</v>
      </c>
      <c r="I416" s="27">
        <f>INDEX(地点選定リスト!$R$7:$R$842,MATCH(D416,地点選定リスト!$M$7:$M$842,0))</f>
        <v>-4.5</v>
      </c>
    </row>
    <row r="417" spans="1:9" ht="21.75" customHeight="1">
      <c r="A417" s="38">
        <v>470</v>
      </c>
      <c r="B417" s="30" t="s">
        <v>2848</v>
      </c>
      <c r="C417" s="30" t="s">
        <v>2855</v>
      </c>
      <c r="D417" s="27" t="str">
        <f t="shared" si="6"/>
        <v>長野県　東御</v>
      </c>
      <c r="E417" s="31">
        <v>-3</v>
      </c>
      <c r="F417" s="39">
        <v>-7.8</v>
      </c>
      <c r="H417" s="27">
        <f>INDEX(地点選定リスト!$Q$7:$Q$842,MATCH(D417,地点選定リスト!$M$7:$M$842,0))</f>
        <v>-3</v>
      </c>
      <c r="I417" s="27">
        <f>INDEX(地点選定リスト!$R$7:$R$842,MATCH(D417,地点選定リスト!$M$7:$M$842,0))</f>
        <v>-7.8</v>
      </c>
    </row>
    <row r="418" spans="1:9" ht="21.75" customHeight="1">
      <c r="A418" s="38">
        <v>471</v>
      </c>
      <c r="B418" s="30" t="s">
        <v>2848</v>
      </c>
      <c r="C418" s="30" t="s">
        <v>2854</v>
      </c>
      <c r="D418" s="27" t="str">
        <f t="shared" si="6"/>
        <v>長野県　上田</v>
      </c>
      <c r="E418" s="31">
        <v>-1</v>
      </c>
      <c r="F418" s="39">
        <v>-5.5</v>
      </c>
      <c r="H418" s="27">
        <f>INDEX(地点選定リスト!$Q$7:$Q$842,MATCH(D418,地点選定リスト!$M$7:$M$842,0))</f>
        <v>-1</v>
      </c>
      <c r="I418" s="27">
        <f>INDEX(地点選定リスト!$R$7:$R$842,MATCH(D418,地点選定リスト!$M$7:$M$842,0))</f>
        <v>-5.5</v>
      </c>
    </row>
    <row r="419" spans="1:9" ht="21.75" customHeight="1">
      <c r="A419" s="38">
        <v>472</v>
      </c>
      <c r="B419" s="30" t="s">
        <v>2848</v>
      </c>
      <c r="C419" s="30" t="s">
        <v>2853</v>
      </c>
      <c r="D419" s="27" t="str">
        <f t="shared" si="6"/>
        <v>長野県　飯島</v>
      </c>
      <c r="E419" s="31">
        <v>-0.9</v>
      </c>
      <c r="F419" s="39">
        <v>-4.5999999999999996</v>
      </c>
      <c r="H419" s="27">
        <f>INDEX(地点選定リスト!$Q$7:$Q$842,MATCH(D419,地点選定リスト!$M$7:$M$842,0))</f>
        <v>-0.9</v>
      </c>
      <c r="I419" s="27">
        <f>INDEX(地点選定リスト!$R$7:$R$842,MATCH(D419,地点選定リスト!$M$7:$M$842,0))</f>
        <v>-4.5999999999999996</v>
      </c>
    </row>
    <row r="420" spans="1:9" ht="21.75" customHeight="1">
      <c r="A420" s="38">
        <v>473</v>
      </c>
      <c r="B420" s="30" t="s">
        <v>2848</v>
      </c>
      <c r="C420" s="30" t="s">
        <v>2852</v>
      </c>
      <c r="D420" s="27" t="str">
        <f t="shared" si="6"/>
        <v>長野県　長野</v>
      </c>
      <c r="E420" s="31">
        <v>-0.7</v>
      </c>
      <c r="F420" s="39">
        <v>-4.0999999999999996</v>
      </c>
      <c r="H420" s="27">
        <f>INDEX(地点選定リスト!$Q$7:$Q$842,MATCH(D420,地点選定リスト!$M$7:$M$842,0))</f>
        <v>-0.7</v>
      </c>
      <c r="I420" s="27">
        <f>INDEX(地点選定リスト!$R$7:$R$842,MATCH(D420,地点選定リスト!$M$7:$M$842,0))</f>
        <v>-4.0999999999999996</v>
      </c>
    </row>
    <row r="421" spans="1:9" ht="21.75" customHeight="1">
      <c r="A421" s="38">
        <v>474</v>
      </c>
      <c r="B421" s="30" t="s">
        <v>2848</v>
      </c>
      <c r="C421" s="30" t="s">
        <v>2851</v>
      </c>
      <c r="D421" s="27" t="str">
        <f t="shared" si="6"/>
        <v>長野県　穂高</v>
      </c>
      <c r="E421" s="31">
        <v>-0.7</v>
      </c>
      <c r="F421" s="39">
        <v>-5.0999999999999996</v>
      </c>
      <c r="H421" s="27">
        <f>INDEX(地点選定リスト!$Q$7:$Q$842,MATCH(D421,地点選定リスト!$M$7:$M$842,0))</f>
        <v>-0.7</v>
      </c>
      <c r="I421" s="27">
        <f>INDEX(地点選定リスト!$R$7:$R$842,MATCH(D421,地点選定リスト!$M$7:$M$842,0))</f>
        <v>-5.0999999999999996</v>
      </c>
    </row>
    <row r="422" spans="1:9" ht="21.75" customHeight="1">
      <c r="A422" s="40">
        <v>475</v>
      </c>
      <c r="B422" s="30" t="s">
        <v>2848</v>
      </c>
      <c r="C422" s="28" t="s">
        <v>2850</v>
      </c>
      <c r="D422" s="27" t="str">
        <f t="shared" si="6"/>
        <v>長野県　松本</v>
      </c>
      <c r="E422" s="31">
        <v>-0.4</v>
      </c>
      <c r="F422" s="39">
        <v>-5</v>
      </c>
      <c r="H422" s="27">
        <f>INDEX(地点選定リスト!$Q$7:$Q$842,MATCH(D422,地点選定リスト!$M$7:$M$842,0))</f>
        <v>-0.4</v>
      </c>
      <c r="I422" s="27">
        <f>INDEX(地点選定リスト!$R$7:$R$842,MATCH(D422,地点選定リスト!$M$7:$M$842,0))</f>
        <v>-5</v>
      </c>
    </row>
    <row r="423" spans="1:9" ht="21.75" customHeight="1">
      <c r="A423" s="40">
        <v>476</v>
      </c>
      <c r="B423" s="30" t="s">
        <v>2848</v>
      </c>
      <c r="C423" s="28" t="s">
        <v>2849</v>
      </c>
      <c r="D423" s="27" t="str">
        <f t="shared" si="6"/>
        <v>長野県　飯田</v>
      </c>
      <c r="E423" s="31">
        <v>0.9</v>
      </c>
      <c r="F423" s="39">
        <v>-3.1</v>
      </c>
      <c r="H423" s="27">
        <f>INDEX(地点選定リスト!$Q$7:$Q$842,MATCH(D423,地点選定リスト!$M$7:$M$842,0))</f>
        <v>0.9</v>
      </c>
      <c r="I423" s="27">
        <f>INDEX(地点選定リスト!$R$7:$R$842,MATCH(D423,地点選定リスト!$M$7:$M$842,0))</f>
        <v>-3.1</v>
      </c>
    </row>
    <row r="424" spans="1:9" ht="21.75" customHeight="1">
      <c r="A424" s="40">
        <v>477</v>
      </c>
      <c r="B424" s="30" t="s">
        <v>2848</v>
      </c>
      <c r="C424" s="28" t="s">
        <v>2847</v>
      </c>
      <c r="D424" s="27" t="str">
        <f t="shared" si="6"/>
        <v>長野県　南信濃</v>
      </c>
      <c r="E424" s="31">
        <v>1.4</v>
      </c>
      <c r="F424" s="39">
        <v>-3.2</v>
      </c>
      <c r="H424" s="27">
        <f>INDEX(地点選定リスト!$Q$7:$Q$842,MATCH(D424,地点選定リスト!$M$7:$M$842,0))</f>
        <v>1.4</v>
      </c>
      <c r="I424" s="27">
        <f>INDEX(地点選定リスト!$R$7:$R$842,MATCH(D424,地点選定リスト!$M$7:$M$842,0))</f>
        <v>-3.2</v>
      </c>
    </row>
    <row r="425" spans="1:9" ht="21.75" customHeight="1">
      <c r="A425" s="40">
        <v>384</v>
      </c>
      <c r="B425" s="30" t="s">
        <v>2821</v>
      </c>
      <c r="C425" s="28" t="s">
        <v>2846</v>
      </c>
      <c r="D425" s="27" t="str">
        <f t="shared" si="6"/>
        <v>新潟県　津南</v>
      </c>
      <c r="E425" s="31">
        <v>-0.9</v>
      </c>
      <c r="F425" s="39">
        <v>-3.4</v>
      </c>
      <c r="H425" s="27">
        <f>INDEX(地点選定リスト!$Q$7:$Q$842,MATCH(D425,地点選定リスト!$M$7:$M$842,0))</f>
        <v>-0.9</v>
      </c>
      <c r="I425" s="27">
        <f>INDEX(地点選定リスト!$R$7:$R$842,MATCH(D425,地点選定リスト!$M$7:$M$842,0))</f>
        <v>-3.4</v>
      </c>
    </row>
    <row r="426" spans="1:9" ht="21.75" customHeight="1">
      <c r="A426" s="40">
        <v>385</v>
      </c>
      <c r="B426" s="30" t="s">
        <v>2821</v>
      </c>
      <c r="C426" s="28" t="s">
        <v>2845</v>
      </c>
      <c r="D426" s="27" t="str">
        <f t="shared" si="6"/>
        <v>新潟県　入広瀬</v>
      </c>
      <c r="E426" s="31">
        <v>-0.4</v>
      </c>
      <c r="F426" s="39">
        <v>-2.2999999999999998</v>
      </c>
      <c r="H426" s="27">
        <f>INDEX(地点選定リスト!$Q$7:$Q$842,MATCH(D426,地点選定リスト!$M$7:$M$842,0))</f>
        <v>-0.4</v>
      </c>
      <c r="I426" s="27">
        <f>INDEX(地点選定リスト!$R$7:$R$842,MATCH(D426,地点選定リスト!$M$7:$M$842,0))</f>
        <v>-2.2999999999999998</v>
      </c>
    </row>
    <row r="427" spans="1:9" ht="21.75" customHeight="1">
      <c r="A427" s="40">
        <v>386</v>
      </c>
      <c r="B427" s="30" t="s">
        <v>2821</v>
      </c>
      <c r="C427" s="28" t="s">
        <v>2844</v>
      </c>
      <c r="D427" s="27" t="str">
        <f t="shared" si="6"/>
        <v>新潟県　関山</v>
      </c>
      <c r="E427" s="31">
        <v>-0.3</v>
      </c>
      <c r="F427" s="39">
        <v>-3.3</v>
      </c>
      <c r="H427" s="27">
        <f>INDEX(地点選定リスト!$Q$7:$Q$842,MATCH(D427,地点選定リスト!$M$7:$M$842,0))</f>
        <v>-0.3</v>
      </c>
      <c r="I427" s="27">
        <f>INDEX(地点選定リスト!$R$7:$R$842,MATCH(D427,地点選定リスト!$M$7:$M$842,0))</f>
        <v>-3.3</v>
      </c>
    </row>
    <row r="428" spans="1:9" ht="21.75" customHeight="1">
      <c r="A428" s="40">
        <v>387</v>
      </c>
      <c r="B428" s="30" t="s">
        <v>2821</v>
      </c>
      <c r="C428" s="28" t="s">
        <v>2843</v>
      </c>
      <c r="D428" s="27" t="str">
        <f t="shared" si="6"/>
        <v>新潟県　十日町</v>
      </c>
      <c r="E428" s="31">
        <v>-0.2</v>
      </c>
      <c r="F428" s="39">
        <v>-2.2000000000000002</v>
      </c>
      <c r="H428" s="27">
        <f>INDEX(地点選定リスト!$Q$7:$Q$842,MATCH(D428,地点選定リスト!$M$7:$M$842,0))</f>
        <v>-0.2</v>
      </c>
      <c r="I428" s="27">
        <f>INDEX(地点選定リスト!$R$7:$R$842,MATCH(D428,地点選定リスト!$M$7:$M$842,0))</f>
        <v>-2.2000000000000002</v>
      </c>
    </row>
    <row r="429" spans="1:9" ht="21.75" customHeight="1">
      <c r="A429" s="40">
        <v>388</v>
      </c>
      <c r="B429" s="30" t="s">
        <v>2821</v>
      </c>
      <c r="C429" s="28" t="s">
        <v>2842</v>
      </c>
      <c r="D429" s="27" t="str">
        <f t="shared" si="6"/>
        <v>新潟県　湯沢</v>
      </c>
      <c r="E429" s="31">
        <v>-0.2</v>
      </c>
      <c r="F429" s="39">
        <v>-2.5</v>
      </c>
      <c r="H429" s="27">
        <f>INDEX(地点選定リスト!$Q$7:$Q$842,MATCH(D429,地点選定リスト!$M$7:$M$842,0))</f>
        <v>-0.2</v>
      </c>
      <c r="I429" s="27">
        <f>INDEX(地点選定リスト!$R$7:$R$842,MATCH(D429,地点選定リスト!$M$7:$M$842,0))</f>
        <v>-2.5</v>
      </c>
    </row>
    <row r="430" spans="1:9" ht="21.75" customHeight="1">
      <c r="A430" s="40">
        <v>389</v>
      </c>
      <c r="B430" s="30" t="s">
        <v>2821</v>
      </c>
      <c r="C430" s="28" t="s">
        <v>2841</v>
      </c>
      <c r="D430" s="27" t="str">
        <f t="shared" si="6"/>
        <v>新潟県　津川</v>
      </c>
      <c r="E430" s="31">
        <v>-0.1</v>
      </c>
      <c r="F430" s="39">
        <v>-3.1</v>
      </c>
      <c r="H430" s="27">
        <f>INDEX(地点選定リスト!$Q$7:$Q$842,MATCH(D430,地点選定リスト!$M$7:$M$842,0))</f>
        <v>-0.1</v>
      </c>
      <c r="I430" s="27">
        <f>INDEX(地点選定リスト!$R$7:$R$842,MATCH(D430,地点選定リスト!$M$7:$M$842,0))</f>
        <v>-3.1</v>
      </c>
    </row>
    <row r="431" spans="1:9" ht="21.75" customHeight="1">
      <c r="A431" s="40">
        <v>390</v>
      </c>
      <c r="B431" s="30" t="s">
        <v>2821</v>
      </c>
      <c r="C431" s="28" t="s">
        <v>2840</v>
      </c>
      <c r="D431" s="27" t="str">
        <f t="shared" si="6"/>
        <v>新潟県　小出</v>
      </c>
      <c r="E431" s="31">
        <v>0.3</v>
      </c>
      <c r="F431" s="39">
        <v>-2.8</v>
      </c>
      <c r="H431" s="27">
        <f>INDEX(地点選定リスト!$Q$7:$Q$842,MATCH(D431,地点選定リスト!$M$7:$M$842,0))</f>
        <v>0.3</v>
      </c>
      <c r="I431" s="27">
        <f>INDEX(地点選定リスト!$R$7:$R$842,MATCH(D431,地点選定リスト!$M$7:$M$842,0))</f>
        <v>-2.8</v>
      </c>
    </row>
    <row r="432" spans="1:9" ht="21.75" customHeight="1">
      <c r="A432" s="40">
        <v>391</v>
      </c>
      <c r="B432" s="30" t="s">
        <v>2821</v>
      </c>
      <c r="C432" s="28" t="s">
        <v>2839</v>
      </c>
      <c r="D432" s="27" t="str">
        <f t="shared" si="6"/>
        <v>新潟県　安塚</v>
      </c>
      <c r="E432" s="31">
        <v>0.3</v>
      </c>
      <c r="F432" s="39">
        <v>-2.2999999999999998</v>
      </c>
      <c r="H432" s="27">
        <f>INDEX(地点選定リスト!$Q$7:$Q$842,MATCH(D432,地点選定リスト!$M$7:$M$842,0))</f>
        <v>0.3</v>
      </c>
      <c r="I432" s="27">
        <f>INDEX(地点選定リスト!$R$7:$R$842,MATCH(D432,地点選定リスト!$M$7:$M$842,0))</f>
        <v>-2.2999999999999998</v>
      </c>
    </row>
    <row r="433" spans="1:9" ht="21.75" customHeight="1">
      <c r="A433" s="40">
        <v>392</v>
      </c>
      <c r="B433" s="30" t="s">
        <v>2821</v>
      </c>
      <c r="C433" s="28" t="s">
        <v>2597</v>
      </c>
      <c r="D433" s="27" t="str">
        <f t="shared" si="6"/>
        <v>新潟県　下関</v>
      </c>
      <c r="E433" s="31">
        <v>1</v>
      </c>
      <c r="F433" s="39">
        <v>-1.5</v>
      </c>
      <c r="H433" s="27">
        <f>INDEX(地点選定リスト!$Q$7:$Q$842,MATCH(D433,地点選定リスト!$M$7:$M$842,0))</f>
        <v>1</v>
      </c>
      <c r="I433" s="27">
        <f>INDEX(地点選定リスト!$R$7:$R$842,MATCH(D433,地点選定リスト!$M$7:$M$842,0))</f>
        <v>-1.5</v>
      </c>
    </row>
    <row r="434" spans="1:9" ht="21.75" customHeight="1">
      <c r="A434" s="40">
        <v>393</v>
      </c>
      <c r="B434" s="30" t="s">
        <v>2821</v>
      </c>
      <c r="C434" s="28" t="s">
        <v>2838</v>
      </c>
      <c r="D434" s="27" t="str">
        <f t="shared" si="6"/>
        <v>新潟県　長岡</v>
      </c>
      <c r="E434" s="31">
        <v>0.8</v>
      </c>
      <c r="F434" s="39">
        <v>-1.3</v>
      </c>
      <c r="H434" s="27">
        <f>INDEX(地点選定リスト!$Q$7:$Q$842,MATCH(D434,地点選定リスト!$M$7:$M$842,0))</f>
        <v>0.8</v>
      </c>
      <c r="I434" s="27">
        <f>INDEX(地点選定リスト!$R$7:$R$842,MATCH(D434,地点選定リスト!$M$7:$M$842,0))</f>
        <v>-1.3</v>
      </c>
    </row>
    <row r="435" spans="1:9" ht="21.75" customHeight="1">
      <c r="A435" s="40">
        <v>394</v>
      </c>
      <c r="B435" s="30" t="s">
        <v>2821</v>
      </c>
      <c r="C435" s="28" t="s">
        <v>2837</v>
      </c>
      <c r="D435" s="27" t="str">
        <f t="shared" si="6"/>
        <v>新潟県　村上</v>
      </c>
      <c r="E435" s="31">
        <v>1.7</v>
      </c>
      <c r="F435" s="39">
        <v>-0.9</v>
      </c>
      <c r="H435" s="27">
        <f>INDEX(地点選定リスト!$Q$7:$Q$842,MATCH(D435,地点選定リスト!$M$7:$M$842,0))</f>
        <v>1.7</v>
      </c>
      <c r="I435" s="27">
        <f>INDEX(地点選定リスト!$R$7:$R$842,MATCH(D435,地点選定リスト!$M$7:$M$842,0))</f>
        <v>-0.9</v>
      </c>
    </row>
    <row r="436" spans="1:9" ht="21.75" customHeight="1">
      <c r="A436" s="40">
        <v>395</v>
      </c>
      <c r="B436" s="30" t="s">
        <v>2821</v>
      </c>
      <c r="C436" s="28" t="s">
        <v>2836</v>
      </c>
      <c r="D436" s="27" t="str">
        <f t="shared" si="6"/>
        <v>新潟県　新津</v>
      </c>
      <c r="E436" s="31">
        <v>1.9</v>
      </c>
      <c r="F436" s="39">
        <v>-0.7</v>
      </c>
      <c r="H436" s="27">
        <f>INDEX(地点選定リスト!$Q$7:$Q$842,MATCH(D436,地点選定リスト!$M$7:$M$842,0))</f>
        <v>1.9</v>
      </c>
      <c r="I436" s="27">
        <f>INDEX(地点選定リスト!$R$7:$R$842,MATCH(D436,地点選定リスト!$M$7:$M$842,0))</f>
        <v>-0.7</v>
      </c>
    </row>
    <row r="437" spans="1:9" ht="21.75" customHeight="1">
      <c r="A437" s="40">
        <v>396</v>
      </c>
      <c r="B437" s="30" t="s">
        <v>2821</v>
      </c>
      <c r="C437" s="28" t="s">
        <v>2835</v>
      </c>
      <c r="D437" s="27" t="str">
        <f t="shared" si="6"/>
        <v>新潟県　巻</v>
      </c>
      <c r="E437" s="31">
        <v>2</v>
      </c>
      <c r="F437" s="39">
        <v>-0.7</v>
      </c>
      <c r="H437" s="27">
        <f>INDEX(地点選定リスト!$Q$7:$Q$842,MATCH(D437,地点選定リスト!$M$7:$M$842,0))</f>
        <v>2</v>
      </c>
      <c r="I437" s="27">
        <f>INDEX(地点選定リスト!$R$7:$R$842,MATCH(D437,地点選定リスト!$M$7:$M$842,0))</f>
        <v>-0.7</v>
      </c>
    </row>
    <row r="438" spans="1:9" ht="21.75" customHeight="1">
      <c r="A438" s="40">
        <v>397</v>
      </c>
      <c r="B438" s="30" t="s">
        <v>2821</v>
      </c>
      <c r="C438" s="28" t="s">
        <v>2834</v>
      </c>
      <c r="D438" s="27" t="str">
        <f t="shared" si="6"/>
        <v>新潟県　三条</v>
      </c>
      <c r="E438" s="31">
        <v>2.1</v>
      </c>
      <c r="F438" s="39">
        <v>-0.4</v>
      </c>
      <c r="H438" s="27">
        <f>INDEX(地点選定リスト!$Q$7:$Q$842,MATCH(D438,地点選定リスト!$M$7:$M$842,0))</f>
        <v>2.1</v>
      </c>
      <c r="I438" s="27">
        <f>INDEX(地点選定リスト!$R$7:$R$842,MATCH(D438,地点選定リスト!$M$7:$M$842,0))</f>
        <v>-0.4</v>
      </c>
    </row>
    <row r="439" spans="1:9" ht="21.75" customHeight="1">
      <c r="A439" s="40">
        <v>398</v>
      </c>
      <c r="B439" s="30" t="s">
        <v>2821</v>
      </c>
      <c r="C439" s="28" t="s">
        <v>2833</v>
      </c>
      <c r="D439" s="27" t="str">
        <f t="shared" si="6"/>
        <v>新潟県　能生</v>
      </c>
      <c r="E439" s="31">
        <v>2.1</v>
      </c>
      <c r="F439" s="39">
        <v>-0.4</v>
      </c>
      <c r="H439" s="27">
        <f>INDEX(地点選定リスト!$Q$7:$Q$842,MATCH(D439,地点選定リスト!$M$7:$M$842,0))</f>
        <v>2.1</v>
      </c>
      <c r="I439" s="27">
        <f>INDEX(地点選定リスト!$R$7:$R$842,MATCH(D439,地点選定リスト!$M$7:$M$842,0))</f>
        <v>-0.4</v>
      </c>
    </row>
    <row r="440" spans="1:9" ht="21.75" customHeight="1">
      <c r="A440" s="40">
        <v>399</v>
      </c>
      <c r="B440" s="30" t="s">
        <v>2821</v>
      </c>
      <c r="C440" s="28" t="s">
        <v>2832</v>
      </c>
      <c r="D440" s="27" t="str">
        <f t="shared" si="6"/>
        <v>新潟県　柏崎</v>
      </c>
      <c r="E440" s="31">
        <v>2.4</v>
      </c>
      <c r="F440" s="39">
        <v>-0.2</v>
      </c>
      <c r="H440" s="27">
        <f>INDEX(地点選定リスト!$Q$7:$Q$842,MATCH(D440,地点選定リスト!$M$7:$M$842,0))</f>
        <v>2.4</v>
      </c>
      <c r="I440" s="27">
        <f>INDEX(地点選定リスト!$R$7:$R$842,MATCH(D440,地点選定リスト!$M$7:$M$842,0))</f>
        <v>-0.2</v>
      </c>
    </row>
    <row r="441" spans="1:9" ht="21.75" customHeight="1">
      <c r="A441" s="40">
        <v>400</v>
      </c>
      <c r="B441" s="30" t="s">
        <v>2821</v>
      </c>
      <c r="C441" s="28" t="s">
        <v>2831</v>
      </c>
      <c r="D441" s="27" t="str">
        <f t="shared" si="6"/>
        <v>新潟県　高田</v>
      </c>
      <c r="E441" s="31">
        <v>2.4</v>
      </c>
      <c r="F441" s="39">
        <v>-0.2</v>
      </c>
      <c r="H441" s="27">
        <f>INDEX(地点選定リスト!$Q$7:$Q$842,MATCH(D441,地点選定リスト!$M$7:$M$842,0))</f>
        <v>2.4</v>
      </c>
      <c r="I441" s="27">
        <f>INDEX(地点選定リスト!$R$7:$R$842,MATCH(D441,地点選定リスト!$M$7:$M$842,0))</f>
        <v>-0.2</v>
      </c>
    </row>
    <row r="442" spans="1:9" ht="21.75" customHeight="1">
      <c r="A442" s="40">
        <v>401</v>
      </c>
      <c r="B442" s="30" t="s">
        <v>2821</v>
      </c>
      <c r="C442" s="28" t="s">
        <v>2830</v>
      </c>
      <c r="D442" s="27" t="str">
        <f t="shared" si="6"/>
        <v>新潟県　大潟</v>
      </c>
      <c r="E442" s="31">
        <v>2.5</v>
      </c>
      <c r="F442" s="39">
        <v>-0.6</v>
      </c>
      <c r="H442" s="27">
        <f>INDEX(地点選定リスト!$Q$7:$Q$842,MATCH(D442,地点選定リスト!$M$7:$M$842,0))</f>
        <v>2.5</v>
      </c>
      <c r="I442" s="27">
        <f>INDEX(地点選定リスト!$R$7:$R$842,MATCH(D442,地点選定リスト!$M$7:$M$842,0))</f>
        <v>-0.6</v>
      </c>
    </row>
    <row r="443" spans="1:9" ht="21.75" customHeight="1">
      <c r="A443" s="40">
        <v>402</v>
      </c>
      <c r="B443" s="30" t="s">
        <v>2821</v>
      </c>
      <c r="C443" s="28" t="s">
        <v>2829</v>
      </c>
      <c r="D443" s="27" t="str">
        <f t="shared" si="6"/>
        <v>新潟県　中条</v>
      </c>
      <c r="E443" s="31">
        <v>2.6</v>
      </c>
      <c r="F443" s="39">
        <v>0</v>
      </c>
      <c r="H443" s="27">
        <f>INDEX(地点選定リスト!$Q$7:$Q$842,MATCH(D443,地点選定リスト!$M$7:$M$842,0))</f>
        <v>2.6</v>
      </c>
      <c r="I443" s="27">
        <f>INDEX(地点選定リスト!$R$7:$R$842,MATCH(D443,地点選定リスト!$M$7:$M$842,0))</f>
        <v>0</v>
      </c>
    </row>
    <row r="444" spans="1:9" ht="21.75" customHeight="1">
      <c r="A444" s="40">
        <v>403</v>
      </c>
      <c r="B444" s="30" t="s">
        <v>2821</v>
      </c>
      <c r="C444" s="28" t="s">
        <v>2828</v>
      </c>
      <c r="D444" s="27" t="str">
        <f t="shared" si="6"/>
        <v>新潟県　羽茂</v>
      </c>
      <c r="E444" s="31">
        <v>2.7</v>
      </c>
      <c r="F444" s="39">
        <v>-0.3</v>
      </c>
      <c r="H444" s="27">
        <f>INDEX(地点選定リスト!$Q$7:$Q$842,MATCH(D444,地点選定リスト!$M$7:$M$842,0))</f>
        <v>2.7</v>
      </c>
      <c r="I444" s="27">
        <f>INDEX(地点選定リスト!$R$7:$R$842,MATCH(D444,地点選定リスト!$M$7:$M$842,0))</f>
        <v>-0.3</v>
      </c>
    </row>
    <row r="445" spans="1:9" ht="21.75" customHeight="1">
      <c r="A445" s="40">
        <v>404</v>
      </c>
      <c r="B445" s="30" t="s">
        <v>2821</v>
      </c>
      <c r="C445" s="28" t="s">
        <v>2827</v>
      </c>
      <c r="D445" s="27" t="str">
        <f t="shared" si="6"/>
        <v>新潟県　寺泊</v>
      </c>
      <c r="E445" s="31">
        <v>2.7</v>
      </c>
      <c r="F445" s="39">
        <v>0.4</v>
      </c>
      <c r="H445" s="27">
        <f>INDEX(地点選定リスト!$Q$7:$Q$842,MATCH(D445,地点選定リスト!$M$7:$M$842,0))</f>
        <v>2.7</v>
      </c>
      <c r="I445" s="27">
        <f>INDEX(地点選定リスト!$R$7:$R$842,MATCH(D445,地点選定リスト!$M$7:$M$842,0))</f>
        <v>0.4</v>
      </c>
    </row>
    <row r="446" spans="1:9" ht="21.75" customHeight="1">
      <c r="A446" s="40">
        <v>405</v>
      </c>
      <c r="B446" s="30" t="s">
        <v>2821</v>
      </c>
      <c r="C446" s="28" t="s">
        <v>2826</v>
      </c>
      <c r="D446" s="27" t="str">
        <f t="shared" si="6"/>
        <v>新潟県　粟島</v>
      </c>
      <c r="E446" s="31">
        <v>3.1</v>
      </c>
      <c r="F446" s="39">
        <v>0.6</v>
      </c>
      <c r="H446" s="27">
        <f>INDEX(地点選定リスト!$Q$7:$Q$842,MATCH(D446,地点選定リスト!$M$7:$M$842,0))</f>
        <v>3.1</v>
      </c>
      <c r="I446" s="27">
        <f>INDEX(地点選定リスト!$R$7:$R$842,MATCH(D446,地点選定リスト!$M$7:$M$842,0))</f>
        <v>0.6</v>
      </c>
    </row>
    <row r="447" spans="1:9" ht="21.75" customHeight="1">
      <c r="A447" s="40">
        <v>406</v>
      </c>
      <c r="B447" s="30" t="s">
        <v>2821</v>
      </c>
      <c r="C447" s="28" t="s">
        <v>2825</v>
      </c>
      <c r="D447" s="27" t="str">
        <f t="shared" si="6"/>
        <v>新潟県　新潟</v>
      </c>
      <c r="E447" s="31">
        <v>3.1</v>
      </c>
      <c r="F447" s="39">
        <v>0.6</v>
      </c>
      <c r="H447" s="27">
        <f>INDEX(地点選定リスト!$Q$7:$Q$842,MATCH(D447,地点選定リスト!$M$7:$M$842,0))</f>
        <v>3.1</v>
      </c>
      <c r="I447" s="27">
        <f>INDEX(地点選定リスト!$R$7:$R$842,MATCH(D447,地点選定リスト!$M$7:$M$842,0))</f>
        <v>0.6</v>
      </c>
    </row>
    <row r="448" spans="1:9" ht="21.75" customHeight="1">
      <c r="A448" s="40">
        <v>407</v>
      </c>
      <c r="B448" s="30" t="s">
        <v>2821</v>
      </c>
      <c r="C448" s="28" t="s">
        <v>2824</v>
      </c>
      <c r="D448" s="27" t="str">
        <f t="shared" si="6"/>
        <v>新潟県　弾崎</v>
      </c>
      <c r="E448" s="48">
        <v>3.2</v>
      </c>
      <c r="F448" s="49">
        <v>0.9</v>
      </c>
      <c r="H448" s="27">
        <f>INDEX(地点選定リスト!$Q$7:$Q$842,MATCH(D448,地点選定リスト!$M$7:$M$842,0))</f>
        <v>3.2</v>
      </c>
      <c r="I448" s="27">
        <f>INDEX(地点選定リスト!$R$7:$R$842,MATCH(D448,地点選定リスト!$M$7:$M$842,0))</f>
        <v>0.9</v>
      </c>
    </row>
    <row r="449" spans="1:10" ht="21.75" customHeight="1">
      <c r="A449" s="40">
        <v>408</v>
      </c>
      <c r="B449" s="30" t="s">
        <v>2821</v>
      </c>
      <c r="C449" s="28" t="s">
        <v>2823</v>
      </c>
      <c r="D449" s="27" t="str">
        <f t="shared" si="6"/>
        <v>新潟県　両津</v>
      </c>
      <c r="E449" s="31">
        <v>3.3</v>
      </c>
      <c r="F449" s="39">
        <v>0.6</v>
      </c>
      <c r="H449" s="27">
        <f>INDEX(地点選定リスト!$Q$7:$Q$842,MATCH(D449,地点選定リスト!$M$7:$M$842,0))</f>
        <v>3.3</v>
      </c>
      <c r="I449" s="27">
        <f>INDEX(地点選定リスト!$R$7:$R$842,MATCH(D449,地点選定リスト!$M$7:$M$842,0))</f>
        <v>0.6</v>
      </c>
    </row>
    <row r="450" spans="1:10" ht="21.75" customHeight="1">
      <c r="A450" s="40">
        <v>409</v>
      </c>
      <c r="B450" s="30" t="s">
        <v>2821</v>
      </c>
      <c r="C450" s="28" t="s">
        <v>2822</v>
      </c>
      <c r="D450" s="27" t="str">
        <f t="shared" si="6"/>
        <v>新潟県　糸魚川</v>
      </c>
      <c r="E450" s="31">
        <v>3.5</v>
      </c>
      <c r="F450" s="39">
        <v>0.4</v>
      </c>
      <c r="H450" s="27">
        <f>INDEX(地点選定リスト!$Q$7:$Q$842,MATCH(D450,地点選定リスト!$M$7:$M$842,0))</f>
        <v>3.5</v>
      </c>
      <c r="I450" s="27">
        <f>INDEX(地点選定リスト!$R$7:$R$842,MATCH(D450,地点選定リスト!$M$7:$M$842,0))</f>
        <v>0.4</v>
      </c>
    </row>
    <row r="451" spans="1:10" ht="21.75" customHeight="1">
      <c r="A451" s="40">
        <v>410</v>
      </c>
      <c r="B451" s="30" t="s">
        <v>2821</v>
      </c>
      <c r="C451" s="28" t="s">
        <v>2820</v>
      </c>
      <c r="D451" s="27" t="str">
        <f t="shared" si="6"/>
        <v>新潟県　相川</v>
      </c>
      <c r="E451" s="31">
        <v>4.2</v>
      </c>
      <c r="F451" s="39">
        <v>1.9</v>
      </c>
      <c r="H451" s="27">
        <f>INDEX(地点選定リスト!$Q$7:$Q$842,MATCH(D451,地点選定リスト!$M$7:$M$842,0))</f>
        <v>4.2</v>
      </c>
      <c r="I451" s="27">
        <f>INDEX(地点選定リスト!$R$7:$R$842,MATCH(D451,地点選定リスト!$M$7:$M$842,0))</f>
        <v>1.9</v>
      </c>
    </row>
    <row r="452" spans="1:10" ht="21.75" customHeight="1">
      <c r="A452" s="40">
        <v>411</v>
      </c>
      <c r="B452" s="30" t="s">
        <v>2811</v>
      </c>
      <c r="C452" s="28" t="s">
        <v>2819</v>
      </c>
      <c r="D452" s="27" t="str">
        <f t="shared" ref="D452:D515" si="7">B452&amp;"　"&amp;C452</f>
        <v>富山県　上市</v>
      </c>
      <c r="E452" s="31">
        <v>0.1</v>
      </c>
      <c r="F452" s="39">
        <v>-2.7</v>
      </c>
      <c r="H452" s="27">
        <f>INDEX(地点選定リスト!$Q$7:$Q$842,MATCH(D452,地点選定リスト!$M$7:$M$842,0))</f>
        <v>0.1</v>
      </c>
      <c r="I452" s="27">
        <f>INDEX(地点選定リスト!$R$7:$R$842,MATCH(D452,地点選定リスト!$M$7:$M$842,0))</f>
        <v>-2.7</v>
      </c>
    </row>
    <row r="453" spans="1:10" ht="21.75" customHeight="1">
      <c r="A453" s="40">
        <v>412</v>
      </c>
      <c r="B453" s="30" t="s">
        <v>2811</v>
      </c>
      <c r="C453" s="28" t="s">
        <v>2818</v>
      </c>
      <c r="D453" s="27" t="str">
        <f t="shared" si="7"/>
        <v>富山県　南砺高宮</v>
      </c>
      <c r="E453" s="31">
        <v>1.4</v>
      </c>
      <c r="F453" s="39">
        <v>-2</v>
      </c>
      <c r="H453" s="27">
        <f>INDEX(地点選定リスト!$Q$7:$Q$842,MATCH(D453,地点選定リスト!$M$7:$M$842,0))</f>
        <v>1.4</v>
      </c>
      <c r="I453" s="27">
        <f>INDEX(地点選定リスト!$R$7:$R$842,MATCH(D453,地点選定リスト!$M$7:$M$842,0))</f>
        <v>-2</v>
      </c>
    </row>
    <row r="454" spans="1:10" ht="21.75" customHeight="1">
      <c r="A454" s="40">
        <v>413</v>
      </c>
      <c r="B454" s="30" t="s">
        <v>2811</v>
      </c>
      <c r="C454" s="28" t="s">
        <v>2817</v>
      </c>
      <c r="D454" s="27" t="str">
        <f t="shared" si="7"/>
        <v>富山県　八尾</v>
      </c>
      <c r="E454" s="31">
        <v>1.7</v>
      </c>
      <c r="F454" s="39">
        <v>-1.5</v>
      </c>
      <c r="H454" s="27">
        <f>INDEX(地点選定リスト!$Q$7:$Q$842,MATCH(D454,地点選定リスト!$M$7:$M$842,0))</f>
        <v>1.7</v>
      </c>
      <c r="I454" s="27">
        <f>INDEX(地点選定リスト!$R$7:$R$842,MATCH(D454,地点選定リスト!$M$7:$M$842,0))</f>
        <v>-1.5</v>
      </c>
    </row>
    <row r="455" spans="1:10" ht="21.75" customHeight="1">
      <c r="A455" s="40">
        <v>414</v>
      </c>
      <c r="B455" s="30" t="s">
        <v>2811</v>
      </c>
      <c r="C455" s="28" t="s">
        <v>2816</v>
      </c>
      <c r="D455" s="27" t="str">
        <f t="shared" si="7"/>
        <v>富山県　砺波</v>
      </c>
      <c r="E455" s="31">
        <v>2</v>
      </c>
      <c r="F455" s="39">
        <v>-0.6</v>
      </c>
      <c r="H455" s="27">
        <f>INDEX(地点選定リスト!$Q$7:$Q$842,MATCH(D455,地点選定リスト!$M$7:$M$842,0))</f>
        <v>2</v>
      </c>
      <c r="I455" s="27">
        <f>INDEX(地点選定リスト!$R$7:$R$842,MATCH(D455,地点選定リスト!$M$7:$M$842,0))</f>
        <v>-0.6</v>
      </c>
    </row>
    <row r="456" spans="1:10" ht="21.75" customHeight="1">
      <c r="A456" s="40">
        <v>415</v>
      </c>
      <c r="B456" s="30" t="s">
        <v>2811</v>
      </c>
      <c r="C456" s="28" t="s">
        <v>2815</v>
      </c>
      <c r="D456" s="27" t="str">
        <f t="shared" si="7"/>
        <v>富山県　氷見</v>
      </c>
      <c r="E456" s="31">
        <v>2.2999999999999998</v>
      </c>
      <c r="F456" s="39">
        <v>-0.7</v>
      </c>
      <c r="H456" s="27">
        <f>INDEX(地点選定リスト!$Q$7:$Q$842,MATCH(D456,地点選定リスト!$M$7:$M$842,0))</f>
        <v>2.2999999999999998</v>
      </c>
      <c r="I456" s="27">
        <f>INDEX(地点選定リスト!$R$7:$R$842,MATCH(D456,地点選定リスト!$M$7:$M$842,0))</f>
        <v>-0.7</v>
      </c>
    </row>
    <row r="457" spans="1:10" ht="21.75" customHeight="1">
      <c r="A457" s="40">
        <v>416</v>
      </c>
      <c r="B457" s="30" t="s">
        <v>2811</v>
      </c>
      <c r="C457" s="28" t="s">
        <v>2814</v>
      </c>
      <c r="D457" s="27" t="str">
        <f t="shared" si="7"/>
        <v>富山県　魚津</v>
      </c>
      <c r="E457" s="31">
        <v>2.7</v>
      </c>
      <c r="F457" s="39">
        <v>0.2</v>
      </c>
      <c r="H457" s="27">
        <f>INDEX(地点選定リスト!$Q$7:$Q$842,MATCH(D457,地点選定リスト!$M$7:$M$842,0))</f>
        <v>2.7</v>
      </c>
      <c r="I457" s="27">
        <f>INDEX(地点選定リスト!$R$7:$R$842,MATCH(D457,地点選定リスト!$M$7:$M$842,0))</f>
        <v>0.2</v>
      </c>
    </row>
    <row r="458" spans="1:10" ht="21.75" customHeight="1">
      <c r="A458" s="40">
        <v>417</v>
      </c>
      <c r="B458" s="30" t="s">
        <v>2811</v>
      </c>
      <c r="C458" s="28" t="s">
        <v>2813</v>
      </c>
      <c r="D458" s="27" t="str">
        <f t="shared" si="7"/>
        <v>富山県　伏木</v>
      </c>
      <c r="E458" s="31">
        <v>2.7</v>
      </c>
      <c r="F458" s="39">
        <v>0.4</v>
      </c>
      <c r="H458" s="27">
        <f>INDEX(地点選定リスト!$Q$7:$Q$842,MATCH(D458,地点選定リスト!$M$7:$M$842,0))</f>
        <v>2.7</v>
      </c>
      <c r="I458" s="27">
        <f>INDEX(地点選定リスト!$R$7:$R$842,MATCH(D458,地点選定リスト!$M$7:$M$842,0))</f>
        <v>0.4</v>
      </c>
    </row>
    <row r="459" spans="1:10" ht="21.75" customHeight="1">
      <c r="A459" s="40">
        <v>418</v>
      </c>
      <c r="B459" s="30" t="s">
        <v>2811</v>
      </c>
      <c r="C459" s="28" t="s">
        <v>2812</v>
      </c>
      <c r="D459" s="27" t="str">
        <f t="shared" si="7"/>
        <v>富山県　富山</v>
      </c>
      <c r="E459" s="31">
        <v>3</v>
      </c>
      <c r="F459" s="39">
        <v>0.5</v>
      </c>
      <c r="H459" s="27">
        <f>INDEX(地点選定リスト!$Q$7:$Q$842,MATCH(D459,地点選定リスト!$M$7:$M$842,0))</f>
        <v>3</v>
      </c>
      <c r="I459" s="27">
        <f>INDEX(地点選定リスト!$R$7:$R$842,MATCH(D459,地点選定リスト!$M$7:$M$842,0))</f>
        <v>0.5</v>
      </c>
    </row>
    <row r="460" spans="1:10" ht="21.75" customHeight="1">
      <c r="A460" s="40">
        <v>419</v>
      </c>
      <c r="B460" s="30" t="s">
        <v>2811</v>
      </c>
      <c r="C460" s="28" t="s">
        <v>2810</v>
      </c>
      <c r="D460" s="27" t="str">
        <f t="shared" si="7"/>
        <v>富山県　泊</v>
      </c>
      <c r="E460" s="31">
        <v>3.2</v>
      </c>
      <c r="F460" s="39">
        <v>0.9</v>
      </c>
      <c r="H460" s="27">
        <f>INDEX(地点選定リスト!$Q$7:$Q$842,MATCH(D460,地点選定リスト!$M$7:$M$842,0))</f>
        <v>3.2</v>
      </c>
      <c r="I460" s="27">
        <f>INDEX(地点選定リスト!$R$7:$R$842,MATCH(D460,地点選定リスト!$M$7:$M$842,0))</f>
        <v>0.9</v>
      </c>
    </row>
    <row r="461" spans="1:10" ht="21.75" customHeight="1">
      <c r="A461" s="40">
        <v>420</v>
      </c>
      <c r="B461" s="30" t="s">
        <v>2801</v>
      </c>
      <c r="C461" s="28" t="s">
        <v>2809</v>
      </c>
      <c r="D461" s="27" t="str">
        <f t="shared" si="7"/>
        <v>石川県　白山吉野</v>
      </c>
      <c r="E461" s="31">
        <v>1.3</v>
      </c>
      <c r="F461" s="39">
        <v>-1.1000000000000001</v>
      </c>
      <c r="H461" s="27">
        <f>INDEX(地点選定リスト!$Q$7:$Q$842,MATCH(D461,地点選定リスト!$M$7:$M$842,0))</f>
        <v>1.3</v>
      </c>
      <c r="I461" s="27">
        <f>INDEX(地点選定リスト!$R$7:$R$842,MATCH(D461,地点選定リスト!$M$7:$M$842,0))</f>
        <v>-1.1000000000000001</v>
      </c>
    </row>
    <row r="462" spans="1:10" ht="21.75" customHeight="1">
      <c r="A462" s="40">
        <v>421</v>
      </c>
      <c r="B462" s="30" t="s">
        <v>2801</v>
      </c>
      <c r="C462" s="61" t="s">
        <v>3293</v>
      </c>
      <c r="D462" s="27" t="str">
        <f t="shared" si="7"/>
        <v>石川県　加賀山中</v>
      </c>
      <c r="E462" s="31">
        <v>1.6</v>
      </c>
      <c r="F462" s="39">
        <v>-0.6</v>
      </c>
      <c r="H462" s="27">
        <f>INDEX(地点選定リスト!$Q$7:$Q$842,MATCH(D462,地点選定リスト!$M$7:$M$842,0))</f>
        <v>1.6</v>
      </c>
      <c r="I462" s="27">
        <f>INDEX(地点選定リスト!$R$7:$R$842,MATCH(D462,地点選定リスト!$M$7:$M$842,0))</f>
        <v>-0.6</v>
      </c>
      <c r="J462" s="27" t="s">
        <v>3294</v>
      </c>
    </row>
    <row r="463" spans="1:10" ht="21.75" customHeight="1">
      <c r="A463" s="40">
        <v>422</v>
      </c>
      <c r="B463" s="30" t="s">
        <v>2801</v>
      </c>
      <c r="C463" s="28" t="s">
        <v>2808</v>
      </c>
      <c r="D463" s="27" t="str">
        <f t="shared" si="7"/>
        <v>石川県　珠洲</v>
      </c>
      <c r="E463" s="31">
        <v>2.5</v>
      </c>
      <c r="F463" s="39">
        <v>-0.4</v>
      </c>
      <c r="H463" s="27">
        <f>INDEX(地点選定リスト!$Q$7:$Q$842,MATCH(D463,地点選定リスト!$M$7:$M$842,0))</f>
        <v>2.5</v>
      </c>
      <c r="I463" s="27">
        <f>INDEX(地点選定リスト!$R$7:$R$842,MATCH(D463,地点選定リスト!$M$7:$M$842,0))</f>
        <v>-0.4</v>
      </c>
    </row>
    <row r="464" spans="1:10" ht="21.75" customHeight="1">
      <c r="A464" s="40">
        <v>423</v>
      </c>
      <c r="B464" s="30" t="s">
        <v>2801</v>
      </c>
      <c r="C464" s="28" t="s">
        <v>2807</v>
      </c>
      <c r="D464" s="27" t="str">
        <f t="shared" si="7"/>
        <v>石川県　七尾</v>
      </c>
      <c r="E464" s="31">
        <v>2.6</v>
      </c>
      <c r="F464" s="39">
        <v>-0.5</v>
      </c>
      <c r="H464" s="27">
        <f>INDEX(地点選定リスト!$Q$7:$Q$842,MATCH(D464,地点選定リスト!$M$7:$M$842,0))</f>
        <v>2.6</v>
      </c>
      <c r="I464" s="27">
        <f>INDEX(地点選定リスト!$R$7:$R$842,MATCH(D464,地点選定リスト!$M$7:$M$842,0))</f>
        <v>-0.5</v>
      </c>
    </row>
    <row r="465" spans="1:9" ht="21.75" customHeight="1">
      <c r="A465" s="40">
        <v>424</v>
      </c>
      <c r="B465" s="30" t="s">
        <v>2801</v>
      </c>
      <c r="C465" s="28" t="s">
        <v>2806</v>
      </c>
      <c r="D465" s="27" t="str">
        <f t="shared" si="7"/>
        <v>石川県　輪島</v>
      </c>
      <c r="E465" s="31">
        <v>3</v>
      </c>
      <c r="F465" s="39">
        <v>-0.3</v>
      </c>
      <c r="H465" s="27">
        <f>INDEX(地点選定リスト!$Q$7:$Q$842,MATCH(D465,地点選定リスト!$M$7:$M$842,0))</f>
        <v>3</v>
      </c>
      <c r="I465" s="27">
        <f>INDEX(地点選定リスト!$R$7:$R$842,MATCH(D465,地点選定リスト!$M$7:$M$842,0))</f>
        <v>-0.3</v>
      </c>
    </row>
    <row r="466" spans="1:9" ht="21.75" customHeight="1">
      <c r="A466" s="40">
        <v>425</v>
      </c>
      <c r="B466" s="30" t="s">
        <v>2801</v>
      </c>
      <c r="C466" s="28" t="s">
        <v>2805</v>
      </c>
      <c r="D466" s="27" t="str">
        <f t="shared" si="7"/>
        <v>石川県　かほく</v>
      </c>
      <c r="E466" s="31">
        <v>3.3</v>
      </c>
      <c r="F466" s="39">
        <v>0.8</v>
      </c>
      <c r="H466" s="27">
        <f>INDEX(地点選定リスト!$Q$7:$Q$842,MATCH(D466,地点選定リスト!$M$7:$M$842,0))</f>
        <v>3.3</v>
      </c>
      <c r="I466" s="27">
        <f>INDEX(地点選定リスト!$R$7:$R$842,MATCH(D466,地点選定リスト!$M$7:$M$842,0))</f>
        <v>0.8</v>
      </c>
    </row>
    <row r="467" spans="1:9" ht="21.75" customHeight="1">
      <c r="A467" s="40">
        <v>426</v>
      </c>
      <c r="B467" s="30" t="s">
        <v>2801</v>
      </c>
      <c r="C467" s="28" t="s">
        <v>2804</v>
      </c>
      <c r="D467" s="27" t="str">
        <f t="shared" si="7"/>
        <v>石川県　小松</v>
      </c>
      <c r="E467" s="31">
        <v>3.4</v>
      </c>
      <c r="F467" s="39">
        <v>0.6</v>
      </c>
      <c r="H467" s="27">
        <f>INDEX(地点選定リスト!$Q$7:$Q$842,MATCH(D467,地点選定リスト!$M$7:$M$842,0))</f>
        <v>3.4</v>
      </c>
      <c r="I467" s="27">
        <f>INDEX(地点選定リスト!$R$7:$R$842,MATCH(D467,地点選定リスト!$M$7:$M$842,0))</f>
        <v>0.6</v>
      </c>
    </row>
    <row r="468" spans="1:9" ht="21.75" customHeight="1">
      <c r="A468" s="40">
        <v>427</v>
      </c>
      <c r="B468" s="30" t="s">
        <v>2801</v>
      </c>
      <c r="C468" s="28" t="s">
        <v>2803</v>
      </c>
      <c r="D468" s="27" t="str">
        <f t="shared" si="7"/>
        <v>石川県　志賀</v>
      </c>
      <c r="E468" s="31">
        <v>3.5</v>
      </c>
      <c r="F468" s="39">
        <v>0.4</v>
      </c>
      <c r="H468" s="27">
        <f>INDEX(地点選定リスト!$Q$7:$Q$842,MATCH(D468,地点選定リスト!$M$7:$M$842,0))</f>
        <v>3.5</v>
      </c>
      <c r="I468" s="27">
        <f>INDEX(地点選定リスト!$R$7:$R$842,MATCH(D468,地点選定リスト!$M$7:$M$842,0))</f>
        <v>0.4</v>
      </c>
    </row>
    <row r="469" spans="1:9" ht="21.75" customHeight="1">
      <c r="A469" s="40">
        <v>428</v>
      </c>
      <c r="B469" s="30" t="s">
        <v>2801</v>
      </c>
      <c r="C469" s="28" t="s">
        <v>2802</v>
      </c>
      <c r="D469" s="27" t="str">
        <f t="shared" si="7"/>
        <v>石川県　羽咋</v>
      </c>
      <c r="E469" s="31">
        <v>3.5</v>
      </c>
      <c r="F469" s="39">
        <v>0.5</v>
      </c>
      <c r="H469" s="27">
        <f>INDEX(地点選定リスト!$Q$7:$Q$842,MATCH(D469,地点選定リスト!$M$7:$M$842,0))</f>
        <v>3.5</v>
      </c>
      <c r="I469" s="27">
        <f>INDEX(地点選定リスト!$R$7:$R$842,MATCH(D469,地点選定リスト!$M$7:$M$842,0))</f>
        <v>0.5</v>
      </c>
    </row>
    <row r="470" spans="1:9" ht="21.75" customHeight="1">
      <c r="A470" s="40">
        <v>429</v>
      </c>
      <c r="B470" s="30" t="s">
        <v>2801</v>
      </c>
      <c r="C470" s="28" t="s">
        <v>2800</v>
      </c>
      <c r="D470" s="27" t="str">
        <f t="shared" si="7"/>
        <v>石川県　金沢</v>
      </c>
      <c r="E470" s="31">
        <v>3.7</v>
      </c>
      <c r="F470" s="39">
        <v>1.3</v>
      </c>
      <c r="H470" s="27">
        <f>INDEX(地点選定リスト!$Q$7:$Q$842,MATCH(D470,地点選定リスト!$M$7:$M$842,0))</f>
        <v>3.7</v>
      </c>
      <c r="I470" s="27">
        <f>INDEX(地点選定リスト!$R$7:$R$842,MATCH(D470,地点選定リスト!$M$7:$M$842,0))</f>
        <v>1.3</v>
      </c>
    </row>
    <row r="471" spans="1:9" ht="21.75" customHeight="1">
      <c r="A471" s="40">
        <v>430</v>
      </c>
      <c r="B471" s="30" t="s">
        <v>2791</v>
      </c>
      <c r="C471" s="28" t="s">
        <v>2799</v>
      </c>
      <c r="D471" s="27" t="str">
        <f t="shared" si="7"/>
        <v>福井県　勝山</v>
      </c>
      <c r="E471" s="31">
        <v>0.8</v>
      </c>
      <c r="F471" s="39">
        <v>-1.6</v>
      </c>
      <c r="H471" s="27">
        <f>INDEX(地点選定リスト!$Q$7:$Q$842,MATCH(D471,地点選定リスト!$M$7:$M$842,0))</f>
        <v>0.8</v>
      </c>
      <c r="I471" s="27">
        <f>INDEX(地点選定リスト!$R$7:$R$842,MATCH(D471,地点選定リスト!$M$7:$M$842,0))</f>
        <v>-1.6</v>
      </c>
    </row>
    <row r="472" spans="1:9" ht="21.75" customHeight="1">
      <c r="A472" s="40">
        <v>431</v>
      </c>
      <c r="B472" s="30" t="s">
        <v>2791</v>
      </c>
      <c r="C472" s="28" t="s">
        <v>2798</v>
      </c>
      <c r="D472" s="27" t="str">
        <f t="shared" si="7"/>
        <v>福井県　大野</v>
      </c>
      <c r="E472" s="31">
        <v>1.1000000000000001</v>
      </c>
      <c r="F472" s="39">
        <v>-2</v>
      </c>
      <c r="H472" s="27">
        <f>INDEX(地点選定リスト!$Q$7:$Q$842,MATCH(D472,地点選定リスト!$M$7:$M$842,0))</f>
        <v>1.1000000000000001</v>
      </c>
      <c r="I472" s="27">
        <f>INDEX(地点選定リスト!$R$7:$R$842,MATCH(D472,地点選定リスト!$M$7:$M$842,0))</f>
        <v>-2</v>
      </c>
    </row>
    <row r="473" spans="1:9" ht="21.75" customHeight="1">
      <c r="A473" s="40">
        <v>432</v>
      </c>
      <c r="B473" s="30" t="s">
        <v>2791</v>
      </c>
      <c r="C473" s="28" t="s">
        <v>2797</v>
      </c>
      <c r="D473" s="27" t="str">
        <f t="shared" si="7"/>
        <v>福井県　今庄</v>
      </c>
      <c r="E473" s="31">
        <v>1.5</v>
      </c>
      <c r="F473" s="39">
        <v>-1.1000000000000001</v>
      </c>
      <c r="H473" s="27">
        <f>INDEX(地点選定リスト!$Q$7:$Q$842,MATCH(D473,地点選定リスト!$M$7:$M$842,0))</f>
        <v>1.5</v>
      </c>
      <c r="I473" s="27">
        <f>INDEX(地点選定リスト!$R$7:$R$842,MATCH(D473,地点選定リスト!$M$7:$M$842,0))</f>
        <v>-1.1000000000000001</v>
      </c>
    </row>
    <row r="474" spans="1:9" ht="21.75" customHeight="1">
      <c r="A474" s="40">
        <v>433</v>
      </c>
      <c r="B474" s="30" t="s">
        <v>2791</v>
      </c>
      <c r="C474" s="28" t="s">
        <v>2796</v>
      </c>
      <c r="D474" s="27" t="str">
        <f t="shared" si="7"/>
        <v>福井県　福井</v>
      </c>
      <c r="E474" s="31">
        <v>2.9</v>
      </c>
      <c r="F474" s="39">
        <v>0.5</v>
      </c>
      <c r="H474" s="27">
        <f>INDEX(地点選定リスト!$Q$7:$Q$842,MATCH(D474,地点選定リスト!$M$7:$M$842,0))</f>
        <v>3</v>
      </c>
      <c r="I474" s="27">
        <f>INDEX(地点選定リスト!$R$7:$R$842,MATCH(D474,地点選定リスト!$M$7:$M$842,0))</f>
        <v>0.5</v>
      </c>
    </row>
    <row r="475" spans="1:9" ht="21.75" customHeight="1">
      <c r="A475" s="40">
        <v>434</v>
      </c>
      <c r="B475" s="30" t="s">
        <v>2791</v>
      </c>
      <c r="C475" s="28" t="s">
        <v>2795</v>
      </c>
      <c r="D475" s="27" t="str">
        <f t="shared" si="7"/>
        <v>福井県　三国</v>
      </c>
      <c r="E475" s="31">
        <v>3.2</v>
      </c>
      <c r="F475" s="39">
        <v>0.5</v>
      </c>
      <c r="H475" s="27">
        <f>INDEX(地点選定リスト!$Q$7:$Q$842,MATCH(D475,地点選定リスト!$M$7:$M$842,0))</f>
        <v>3.2</v>
      </c>
      <c r="I475" s="27">
        <f>INDEX(地点選定リスト!$R$7:$R$842,MATCH(D475,地点選定リスト!$M$7:$M$842,0))</f>
        <v>0.5</v>
      </c>
    </row>
    <row r="476" spans="1:9" ht="21.75" customHeight="1">
      <c r="A476" s="40">
        <v>435</v>
      </c>
      <c r="B476" s="30" t="s">
        <v>2791</v>
      </c>
      <c r="C476" s="28" t="s">
        <v>2794</v>
      </c>
      <c r="D476" s="27" t="str">
        <f t="shared" si="7"/>
        <v>福井県　小浜</v>
      </c>
      <c r="E476" s="31">
        <v>3.7</v>
      </c>
      <c r="F476" s="39">
        <v>1.1000000000000001</v>
      </c>
      <c r="H476" s="27">
        <f>INDEX(地点選定リスト!$Q$7:$Q$842,MATCH(D476,地点選定リスト!$M$7:$M$842,0))</f>
        <v>3.7</v>
      </c>
      <c r="I476" s="27">
        <f>INDEX(地点選定リスト!$R$7:$R$842,MATCH(D476,地点選定リスト!$M$7:$M$842,0))</f>
        <v>1.1000000000000001</v>
      </c>
    </row>
    <row r="477" spans="1:9" ht="21.75" customHeight="1">
      <c r="A477" s="40">
        <v>436</v>
      </c>
      <c r="B477" s="30" t="s">
        <v>2791</v>
      </c>
      <c r="C477" s="28" t="s">
        <v>2793</v>
      </c>
      <c r="D477" s="27" t="str">
        <f t="shared" si="7"/>
        <v>福井県　美浜</v>
      </c>
      <c r="E477" s="31">
        <v>4.2</v>
      </c>
      <c r="F477" s="39">
        <v>1.2</v>
      </c>
      <c r="H477" s="27">
        <f>INDEX(地点選定リスト!$Q$7:$Q$842,MATCH(D477,地点選定リスト!$M$7:$M$842,0))</f>
        <v>4.2</v>
      </c>
      <c r="I477" s="27">
        <f>INDEX(地点選定リスト!$R$7:$R$842,MATCH(D477,地点選定リスト!$M$7:$M$842,0))</f>
        <v>1.2</v>
      </c>
    </row>
    <row r="478" spans="1:9" ht="21.75" customHeight="1">
      <c r="A478" s="40">
        <v>437</v>
      </c>
      <c r="B478" s="30" t="s">
        <v>2791</v>
      </c>
      <c r="C478" s="28" t="s">
        <v>2792</v>
      </c>
      <c r="D478" s="27" t="str">
        <f t="shared" si="7"/>
        <v>福井県　敦賀</v>
      </c>
      <c r="E478" s="31">
        <v>4.5</v>
      </c>
      <c r="F478" s="39">
        <v>1.8</v>
      </c>
      <c r="H478" s="27">
        <f>INDEX(地点選定リスト!$Q$7:$Q$842,MATCH(D478,地点選定リスト!$M$7:$M$842,0))</f>
        <v>4.5</v>
      </c>
      <c r="I478" s="27">
        <f>INDEX(地点選定リスト!$R$7:$R$842,MATCH(D478,地点選定リスト!$M$7:$M$842,0))</f>
        <v>1.8</v>
      </c>
    </row>
    <row r="479" spans="1:9" ht="21.75" customHeight="1">
      <c r="A479" s="40">
        <v>438</v>
      </c>
      <c r="B479" s="30" t="s">
        <v>2791</v>
      </c>
      <c r="C479" s="28" t="s">
        <v>2790</v>
      </c>
      <c r="D479" s="27" t="str">
        <f t="shared" si="7"/>
        <v>福井県　越廼</v>
      </c>
      <c r="E479" s="31">
        <v>5.3</v>
      </c>
      <c r="F479" s="39">
        <v>2.9</v>
      </c>
      <c r="H479" s="27">
        <f>INDEX(地点選定リスト!$Q$7:$Q$842,MATCH(D479,地点選定リスト!$M$7:$M$842,0))</f>
        <v>5.3</v>
      </c>
      <c r="I479" s="27">
        <f>INDEX(地点選定リスト!$R$7:$R$842,MATCH(D479,地点選定リスト!$M$7:$M$842,0))</f>
        <v>2.9</v>
      </c>
    </row>
    <row r="480" spans="1:9" ht="21.75" customHeight="1">
      <c r="A480" s="40">
        <v>478</v>
      </c>
      <c r="B480" s="30" t="s">
        <v>2769</v>
      </c>
      <c r="C480" s="28" t="s">
        <v>2789</v>
      </c>
      <c r="D480" s="27" t="str">
        <f t="shared" si="7"/>
        <v>岐阜県　六厩</v>
      </c>
      <c r="E480" s="31">
        <v>-5.3</v>
      </c>
      <c r="F480" s="39">
        <v>-11.3</v>
      </c>
      <c r="H480" s="27">
        <f>INDEX(地点選定リスト!$Q$7:$Q$842,MATCH(D480,地点選定リスト!$M$7:$M$842,0))</f>
        <v>-5.3</v>
      </c>
      <c r="I480" s="27">
        <f>INDEX(地点選定リスト!$R$7:$R$842,MATCH(D480,地点選定リスト!$M$7:$M$842,0))</f>
        <v>-11.3</v>
      </c>
    </row>
    <row r="481" spans="1:9" ht="21.75" customHeight="1">
      <c r="A481" s="40">
        <v>479</v>
      </c>
      <c r="B481" s="30" t="s">
        <v>2769</v>
      </c>
      <c r="C481" s="28" t="s">
        <v>2788</v>
      </c>
      <c r="D481" s="27" t="str">
        <f t="shared" si="7"/>
        <v>岐阜県　宮之前</v>
      </c>
      <c r="E481" s="31">
        <v>-4.0999999999999996</v>
      </c>
      <c r="F481" s="39">
        <v>-8.4</v>
      </c>
      <c r="H481" s="27">
        <f>INDEX(地点選定リスト!$Q$7:$Q$842,MATCH(D481,地点選定リスト!$M$7:$M$842,0))</f>
        <v>-4.0999999999999996</v>
      </c>
      <c r="I481" s="27">
        <f>INDEX(地点選定リスト!$R$7:$R$842,MATCH(D481,地点選定リスト!$M$7:$M$842,0))</f>
        <v>-8.4</v>
      </c>
    </row>
    <row r="482" spans="1:9" ht="21.75" customHeight="1">
      <c r="A482" s="40">
        <v>480</v>
      </c>
      <c r="B482" s="30" t="s">
        <v>2769</v>
      </c>
      <c r="C482" s="28" t="s">
        <v>2787</v>
      </c>
      <c r="D482" s="27" t="str">
        <f t="shared" si="7"/>
        <v>岐阜県　栃尾</v>
      </c>
      <c r="E482" s="31">
        <v>-2.5</v>
      </c>
      <c r="F482" s="39">
        <v>-5.9</v>
      </c>
      <c r="H482" s="27">
        <f>INDEX(地点選定リスト!$Q$7:$Q$842,MATCH(D482,地点選定リスト!$M$7:$M$842,0))</f>
        <v>-2.5</v>
      </c>
      <c r="I482" s="27">
        <f>INDEX(地点選定リスト!$R$7:$R$842,MATCH(D482,地点選定リスト!$M$7:$M$842,0))</f>
        <v>-5.9</v>
      </c>
    </row>
    <row r="483" spans="1:9" ht="21.75" customHeight="1">
      <c r="A483" s="40">
        <v>481</v>
      </c>
      <c r="B483" s="30" t="s">
        <v>2769</v>
      </c>
      <c r="C483" s="28" t="s">
        <v>2786</v>
      </c>
      <c r="D483" s="27" t="str">
        <f t="shared" si="7"/>
        <v>岐阜県　河合</v>
      </c>
      <c r="E483" s="31">
        <v>-1.9</v>
      </c>
      <c r="F483" s="39">
        <v>-4.7</v>
      </c>
      <c r="H483" s="27">
        <f>INDEX(地点選定リスト!$Q$7:$Q$842,MATCH(D483,地点選定リスト!$M$7:$M$842,0))</f>
        <v>-1.9</v>
      </c>
      <c r="I483" s="27">
        <f>INDEX(地点選定リスト!$R$7:$R$842,MATCH(D483,地点選定リスト!$M$7:$M$842,0))</f>
        <v>-4.7</v>
      </c>
    </row>
    <row r="484" spans="1:9" ht="21.75" customHeight="1">
      <c r="A484" s="40">
        <v>482</v>
      </c>
      <c r="B484" s="30" t="s">
        <v>2769</v>
      </c>
      <c r="C484" s="28" t="s">
        <v>2785</v>
      </c>
      <c r="D484" s="27" t="str">
        <f t="shared" si="7"/>
        <v>岐阜県　高山</v>
      </c>
      <c r="E484" s="31">
        <v>-1.6</v>
      </c>
      <c r="F484" s="39">
        <v>-4.9000000000000004</v>
      </c>
      <c r="H484" s="27">
        <f>INDEX(地点選定リスト!$Q$7:$Q$842,MATCH(D484,地点選定リスト!$M$7:$M$842,0))</f>
        <v>-1.6</v>
      </c>
      <c r="I484" s="27">
        <f>INDEX(地点選定リスト!$R$7:$R$842,MATCH(D484,地点選定リスト!$M$7:$M$842,0))</f>
        <v>-4.9000000000000004</v>
      </c>
    </row>
    <row r="485" spans="1:9" ht="21.75" customHeight="1">
      <c r="A485" s="40">
        <v>483</v>
      </c>
      <c r="B485" s="30" t="s">
        <v>2769</v>
      </c>
      <c r="C485" s="28" t="s">
        <v>2784</v>
      </c>
      <c r="D485" s="27" t="str">
        <f t="shared" si="7"/>
        <v>岐阜県　白川</v>
      </c>
      <c r="E485" s="31">
        <v>-1.1000000000000001</v>
      </c>
      <c r="F485" s="39">
        <v>-4.0999999999999996</v>
      </c>
      <c r="H485" s="27">
        <f>INDEX(地点選定リスト!$Q$7:$Q$842,MATCH(D485,地点選定リスト!$M$7:$M$842,0))</f>
        <v>-1.1000000000000001</v>
      </c>
      <c r="I485" s="27">
        <f>INDEX(地点選定リスト!$R$7:$R$842,MATCH(D485,地点選定リスト!$M$7:$M$842,0))</f>
        <v>-4.0999999999999996</v>
      </c>
    </row>
    <row r="486" spans="1:9" ht="21.75" customHeight="1">
      <c r="A486" s="40">
        <v>484</v>
      </c>
      <c r="B486" s="30" t="s">
        <v>2769</v>
      </c>
      <c r="C486" s="28" t="s">
        <v>2783</v>
      </c>
      <c r="D486" s="27" t="str">
        <f t="shared" si="7"/>
        <v>岐阜県　神岡</v>
      </c>
      <c r="E486" s="31">
        <v>-1</v>
      </c>
      <c r="F486" s="39">
        <v>-4</v>
      </c>
      <c r="H486" s="27">
        <f>INDEX(地点選定リスト!$Q$7:$Q$842,MATCH(D486,地点選定リスト!$M$7:$M$842,0))</f>
        <v>-0.9</v>
      </c>
      <c r="I486" s="27">
        <f>INDEX(地点選定リスト!$R$7:$R$842,MATCH(D486,地点選定リスト!$M$7:$M$842,0))</f>
        <v>-4</v>
      </c>
    </row>
    <row r="487" spans="1:9" ht="21.75" customHeight="1">
      <c r="A487" s="40">
        <v>485</v>
      </c>
      <c r="B487" s="30" t="s">
        <v>2769</v>
      </c>
      <c r="C487" s="28" t="s">
        <v>2782</v>
      </c>
      <c r="D487" s="27" t="str">
        <f t="shared" si="7"/>
        <v>岐阜県　長滝</v>
      </c>
      <c r="E487" s="31">
        <v>-0.6</v>
      </c>
      <c r="F487" s="39">
        <v>-3.5</v>
      </c>
      <c r="H487" s="27">
        <f>INDEX(地点選定リスト!$Q$7:$Q$842,MATCH(D487,地点選定リスト!$M$7:$M$842,0))</f>
        <v>-0.6</v>
      </c>
      <c r="I487" s="27">
        <f>INDEX(地点選定リスト!$R$7:$R$842,MATCH(D487,地点選定リスト!$M$7:$M$842,0))</f>
        <v>-3.5</v>
      </c>
    </row>
    <row r="488" spans="1:9" ht="21.75" customHeight="1">
      <c r="A488" s="40">
        <v>486</v>
      </c>
      <c r="B488" s="30" t="s">
        <v>2769</v>
      </c>
      <c r="C488" s="28" t="s">
        <v>2781</v>
      </c>
      <c r="D488" s="27" t="str">
        <f t="shared" si="7"/>
        <v>岐阜県　黒川</v>
      </c>
      <c r="E488" s="31">
        <v>-0.3</v>
      </c>
      <c r="F488" s="39">
        <v>-4.4000000000000004</v>
      </c>
      <c r="H488" s="27">
        <f>INDEX(地点選定リスト!$Q$7:$Q$842,MATCH(D488,地点選定リスト!$M$7:$M$842,0))</f>
        <v>-0.3</v>
      </c>
      <c r="I488" s="27">
        <f>INDEX(地点選定リスト!$R$7:$R$842,MATCH(D488,地点選定リスト!$M$7:$M$842,0))</f>
        <v>-4.4000000000000004</v>
      </c>
    </row>
    <row r="489" spans="1:9" ht="21.75" customHeight="1">
      <c r="A489" s="40">
        <v>487</v>
      </c>
      <c r="B489" s="30" t="s">
        <v>2769</v>
      </c>
      <c r="C489" s="28" t="s">
        <v>2780</v>
      </c>
      <c r="D489" s="27" t="str">
        <f t="shared" si="7"/>
        <v>岐阜県　宮地</v>
      </c>
      <c r="E489" s="31">
        <v>0.1</v>
      </c>
      <c r="F489" s="39">
        <v>-3.2</v>
      </c>
      <c r="H489" s="27">
        <f>INDEX(地点選定リスト!$Q$7:$Q$842,MATCH(D489,地点選定リスト!$M$7:$M$842,0))</f>
        <v>0.1</v>
      </c>
      <c r="I489" s="27">
        <f>INDEX(地点選定リスト!$R$7:$R$842,MATCH(D489,地点選定リスト!$M$7:$M$842,0))</f>
        <v>-3.2</v>
      </c>
    </row>
    <row r="490" spans="1:9" ht="21.75" customHeight="1">
      <c r="A490" s="40">
        <v>488</v>
      </c>
      <c r="B490" s="30" t="s">
        <v>2769</v>
      </c>
      <c r="C490" s="28" t="s">
        <v>2779</v>
      </c>
      <c r="D490" s="27" t="str">
        <f t="shared" si="7"/>
        <v>岐阜県　萩原</v>
      </c>
      <c r="E490" s="31">
        <v>0.4</v>
      </c>
      <c r="F490" s="39">
        <v>-2.2999999999999998</v>
      </c>
      <c r="H490" s="27">
        <f>INDEX(地点選定リスト!$Q$7:$Q$842,MATCH(D490,地点選定リスト!$M$7:$M$842,0))</f>
        <v>0.4</v>
      </c>
      <c r="I490" s="27">
        <f>INDEX(地点選定リスト!$R$7:$R$842,MATCH(D490,地点選定リスト!$M$7:$M$842,0))</f>
        <v>-2.2999999999999998</v>
      </c>
    </row>
    <row r="491" spans="1:9" ht="21.75" customHeight="1">
      <c r="A491" s="40">
        <v>489</v>
      </c>
      <c r="B491" s="30" t="s">
        <v>2769</v>
      </c>
      <c r="C491" s="28" t="s">
        <v>2543</v>
      </c>
      <c r="D491" s="27" t="str">
        <f t="shared" si="7"/>
        <v>岐阜県　八幡</v>
      </c>
      <c r="E491" s="31">
        <v>0.6</v>
      </c>
      <c r="F491" s="39">
        <v>-2.6</v>
      </c>
      <c r="H491" s="27">
        <f>INDEX(地点選定リスト!$Q$7:$Q$842,MATCH(D491,地点選定リスト!$M$7:$M$842,0))</f>
        <v>0.6</v>
      </c>
      <c r="I491" s="27">
        <f>INDEX(地点選定リスト!$R$7:$R$842,MATCH(D491,地点選定リスト!$M$7:$M$842,0))</f>
        <v>-2.6</v>
      </c>
    </row>
    <row r="492" spans="1:9" ht="21.75" customHeight="1">
      <c r="A492" s="40">
        <v>490</v>
      </c>
      <c r="B492" s="30" t="s">
        <v>2769</v>
      </c>
      <c r="C492" s="28" t="s">
        <v>2778</v>
      </c>
      <c r="D492" s="27" t="str">
        <f t="shared" si="7"/>
        <v>岐阜県　樽見</v>
      </c>
      <c r="E492" s="31">
        <v>0.9</v>
      </c>
      <c r="F492" s="39">
        <v>-1.6</v>
      </c>
      <c r="H492" s="27">
        <f>INDEX(地点選定リスト!$Q$7:$Q$842,MATCH(D492,地点選定リスト!$M$7:$M$842,0))</f>
        <v>0.9</v>
      </c>
      <c r="I492" s="27">
        <f>INDEX(地点選定リスト!$R$7:$R$842,MATCH(D492,地点選定リスト!$M$7:$M$842,0))</f>
        <v>-1.6</v>
      </c>
    </row>
    <row r="493" spans="1:9" ht="21.75" customHeight="1">
      <c r="A493" s="40">
        <v>491</v>
      </c>
      <c r="B493" s="30" t="s">
        <v>2769</v>
      </c>
      <c r="C493" s="28" t="s">
        <v>2777</v>
      </c>
      <c r="D493" s="27" t="str">
        <f t="shared" si="7"/>
        <v>岐阜県　恵那</v>
      </c>
      <c r="E493" s="31">
        <v>1</v>
      </c>
      <c r="F493" s="39">
        <v>-3</v>
      </c>
      <c r="H493" s="27">
        <f>INDEX(地点選定リスト!$Q$7:$Q$842,MATCH(D493,地点選定リスト!$M$7:$M$842,0))</f>
        <v>1</v>
      </c>
      <c r="I493" s="27">
        <f>INDEX(地点選定リスト!$R$7:$R$842,MATCH(D493,地点選定リスト!$M$7:$M$842,0))</f>
        <v>-3</v>
      </c>
    </row>
    <row r="494" spans="1:9" ht="21.75" customHeight="1">
      <c r="A494" s="40">
        <v>492</v>
      </c>
      <c r="B494" s="30" t="s">
        <v>2769</v>
      </c>
      <c r="C494" s="28" t="s">
        <v>2776</v>
      </c>
      <c r="D494" s="27" t="str">
        <f t="shared" si="7"/>
        <v>岐阜県　中津川</v>
      </c>
      <c r="E494" s="31">
        <v>1.4</v>
      </c>
      <c r="F494" s="39">
        <v>-2.9</v>
      </c>
      <c r="H494" s="27">
        <f>INDEX(地点選定リスト!$Q$7:$Q$842,MATCH(D494,地点選定リスト!$M$7:$M$842,0))</f>
        <v>1.4</v>
      </c>
      <c r="I494" s="27">
        <f>INDEX(地点選定リスト!$R$7:$R$842,MATCH(D494,地点選定リスト!$M$7:$M$842,0))</f>
        <v>-2.9</v>
      </c>
    </row>
    <row r="495" spans="1:9" ht="21.75" customHeight="1">
      <c r="A495" s="40">
        <v>493</v>
      </c>
      <c r="B495" s="30" t="s">
        <v>2769</v>
      </c>
      <c r="C495" s="28" t="s">
        <v>2775</v>
      </c>
      <c r="D495" s="27" t="str">
        <f t="shared" si="7"/>
        <v>岐阜県　金山</v>
      </c>
      <c r="E495" s="31">
        <v>1.6</v>
      </c>
      <c r="F495" s="39">
        <v>-2.2000000000000002</v>
      </c>
      <c r="H495" s="27">
        <f>INDEX(地点選定リスト!$Q$7:$Q$842,MATCH(D495,地点選定リスト!$M$7:$M$842,0))</f>
        <v>1.6</v>
      </c>
      <c r="I495" s="27">
        <f>INDEX(地点選定リスト!$R$7:$R$842,MATCH(D495,地点選定リスト!$M$7:$M$842,0))</f>
        <v>-2.2000000000000002</v>
      </c>
    </row>
    <row r="496" spans="1:9" ht="21.75" customHeight="1">
      <c r="A496" s="40">
        <v>494</v>
      </c>
      <c r="B496" s="30" t="s">
        <v>2769</v>
      </c>
      <c r="C496" s="28" t="s">
        <v>2774</v>
      </c>
      <c r="D496" s="27" t="str">
        <f t="shared" si="7"/>
        <v>岐阜県　美濃</v>
      </c>
      <c r="E496" s="31">
        <v>3</v>
      </c>
      <c r="F496" s="39">
        <v>-0.6</v>
      </c>
      <c r="H496" s="27">
        <f>INDEX(地点選定リスト!$Q$7:$Q$842,MATCH(D496,地点選定リスト!$M$7:$M$842,0))</f>
        <v>3</v>
      </c>
      <c r="I496" s="27">
        <f>INDEX(地点選定リスト!$R$7:$R$842,MATCH(D496,地点選定リスト!$M$7:$M$842,0))</f>
        <v>-0.6</v>
      </c>
    </row>
    <row r="497" spans="1:10" ht="21.75" customHeight="1">
      <c r="A497" s="40">
        <v>495</v>
      </c>
      <c r="B497" s="30" t="s">
        <v>2769</v>
      </c>
      <c r="C497" s="28" t="s">
        <v>875</v>
      </c>
      <c r="D497" s="27" t="str">
        <f t="shared" si="7"/>
        <v>岐阜県　関ケ原</v>
      </c>
      <c r="E497" s="31">
        <v>3</v>
      </c>
      <c r="F497" s="39">
        <v>0.1</v>
      </c>
      <c r="H497" s="27">
        <f>INDEX(地点選定リスト!$Q$7:$Q$842,MATCH(D497,地点選定リスト!$M$7:$M$842,0))</f>
        <v>3</v>
      </c>
      <c r="I497" s="27">
        <f>INDEX(地点選定リスト!$R$7:$R$842,MATCH(D497,地点選定リスト!$M$7:$M$842,0))</f>
        <v>0.1</v>
      </c>
    </row>
    <row r="498" spans="1:10" ht="21.75" customHeight="1">
      <c r="A498" s="40">
        <v>496</v>
      </c>
      <c r="B498" s="30" t="s">
        <v>2769</v>
      </c>
      <c r="C498" s="28" t="s">
        <v>2773</v>
      </c>
      <c r="D498" s="27" t="str">
        <f t="shared" si="7"/>
        <v>岐阜県　美濃加茂</v>
      </c>
      <c r="E498" s="31">
        <v>3</v>
      </c>
      <c r="F498" s="39">
        <v>-1.2</v>
      </c>
      <c r="H498" s="27">
        <f>INDEX(地点選定リスト!$Q$7:$Q$842,MATCH(D498,地点選定リスト!$M$7:$M$842,0))</f>
        <v>3.1</v>
      </c>
      <c r="I498" s="27">
        <f>INDEX(地点選定リスト!$R$7:$R$842,MATCH(D498,地点選定リスト!$M$7:$M$842,0))</f>
        <v>-1.2</v>
      </c>
    </row>
    <row r="499" spans="1:10" ht="21.75" customHeight="1">
      <c r="A499" s="40">
        <v>497</v>
      </c>
      <c r="B499" s="30" t="s">
        <v>2769</v>
      </c>
      <c r="C499" s="28" t="s">
        <v>2772</v>
      </c>
      <c r="D499" s="27" t="str">
        <f t="shared" si="7"/>
        <v>岐阜県　多治見</v>
      </c>
      <c r="E499" s="31">
        <v>3.3</v>
      </c>
      <c r="F499" s="39">
        <v>-1.6</v>
      </c>
      <c r="H499" s="27">
        <f>INDEX(地点選定リスト!$Q$7:$Q$842,MATCH(D499,地点選定リスト!$M$7:$M$842,0))</f>
        <v>3.3</v>
      </c>
      <c r="I499" s="27">
        <f>INDEX(地点選定リスト!$R$7:$R$842,MATCH(D499,地点選定リスト!$M$7:$M$842,0))</f>
        <v>-1.6</v>
      </c>
    </row>
    <row r="500" spans="1:10" ht="21.75" customHeight="1">
      <c r="A500" s="40">
        <v>498</v>
      </c>
      <c r="B500" s="30" t="s">
        <v>2769</v>
      </c>
      <c r="C500" s="28" t="s">
        <v>2771</v>
      </c>
      <c r="D500" s="27" t="str">
        <f t="shared" si="7"/>
        <v>岐阜県　揖斐川</v>
      </c>
      <c r="E500" s="31">
        <v>3.8</v>
      </c>
      <c r="F500" s="39">
        <v>0.5</v>
      </c>
      <c r="H500" s="27">
        <f>INDEX(地点選定リスト!$Q$7:$Q$842,MATCH(D500,地点選定リスト!$M$7:$M$842,0))</f>
        <v>3.8</v>
      </c>
      <c r="I500" s="27">
        <f>INDEX(地点選定リスト!$R$7:$R$842,MATCH(D500,地点選定リスト!$M$7:$M$842,0))</f>
        <v>0.5</v>
      </c>
    </row>
    <row r="501" spans="1:10" ht="21.75" customHeight="1">
      <c r="A501" s="40">
        <v>499</v>
      </c>
      <c r="B501" s="30" t="s">
        <v>2769</v>
      </c>
      <c r="C501" s="28" t="s">
        <v>2770</v>
      </c>
      <c r="D501" s="27" t="str">
        <f t="shared" si="7"/>
        <v>岐阜県　大垣</v>
      </c>
      <c r="E501" s="31">
        <v>4</v>
      </c>
      <c r="F501" s="39">
        <v>0.6</v>
      </c>
      <c r="H501" s="27">
        <f>INDEX(地点選定リスト!$Q$7:$Q$842,MATCH(D501,地点選定リスト!$M$7:$M$842,0))</f>
        <v>4</v>
      </c>
      <c r="I501" s="27">
        <f>INDEX(地点選定リスト!$R$7:$R$842,MATCH(D501,地点選定リスト!$M$7:$M$842,0))</f>
        <v>0.6</v>
      </c>
    </row>
    <row r="502" spans="1:10" ht="21.75" customHeight="1">
      <c r="A502" s="40">
        <v>500</v>
      </c>
      <c r="B502" s="30" t="s">
        <v>2769</v>
      </c>
      <c r="C502" s="28" t="s">
        <v>2768</v>
      </c>
      <c r="D502" s="27" t="str">
        <f t="shared" si="7"/>
        <v>岐阜県　岐阜</v>
      </c>
      <c r="E502" s="31">
        <v>4.8</v>
      </c>
      <c r="F502" s="39">
        <v>1.4</v>
      </c>
      <c r="H502" s="27">
        <f>INDEX(地点選定リスト!$Q$7:$Q$842,MATCH(D502,地点選定リスト!$M$7:$M$842,0))</f>
        <v>4.8</v>
      </c>
      <c r="I502" s="27">
        <f>INDEX(地点選定リスト!$R$7:$R$842,MATCH(D502,地点選定リスト!$M$7:$M$842,0))</f>
        <v>1.4</v>
      </c>
    </row>
    <row r="503" spans="1:10" ht="21.75" customHeight="1">
      <c r="A503" s="40">
        <v>501</v>
      </c>
      <c r="B503" s="30" t="s">
        <v>2754</v>
      </c>
      <c r="C503" s="28" t="s">
        <v>2767</v>
      </c>
      <c r="D503" s="27" t="str">
        <f t="shared" si="7"/>
        <v>静岡県　井川</v>
      </c>
      <c r="E503" s="31">
        <v>1.3</v>
      </c>
      <c r="F503" s="39">
        <v>-2.6</v>
      </c>
      <c r="H503" s="27">
        <f>INDEX(地点選定リスト!$Q$7:$Q$842,MATCH(D503,地点選定リスト!$M$7:$M$842,0))</f>
        <v>1.3</v>
      </c>
      <c r="I503" s="27">
        <f>INDEX(地点選定リスト!$R$7:$R$842,MATCH(D503,地点選定リスト!$M$7:$M$842,0))</f>
        <v>-2.6</v>
      </c>
    </row>
    <row r="504" spans="1:10" ht="21.75" customHeight="1">
      <c r="A504" s="40">
        <v>502</v>
      </c>
      <c r="B504" s="30" t="s">
        <v>2754</v>
      </c>
      <c r="C504" s="28" t="s">
        <v>2766</v>
      </c>
      <c r="D504" s="27" t="str">
        <f t="shared" si="7"/>
        <v>静岡県　御殿場</v>
      </c>
      <c r="E504" s="31">
        <v>2.7</v>
      </c>
      <c r="F504" s="39">
        <v>-1.7</v>
      </c>
      <c r="H504" s="27">
        <f>INDEX(地点選定リスト!$Q$7:$Q$842,MATCH(D504,地点選定リスト!$M$7:$M$842,0))</f>
        <v>2.6</v>
      </c>
      <c r="I504" s="27">
        <f>INDEX(地点選定リスト!$R$7:$R$842,MATCH(D504,地点選定リスト!$M$7:$M$842,0))</f>
        <v>-1.7</v>
      </c>
    </row>
    <row r="505" spans="1:10" ht="21.75" customHeight="1">
      <c r="A505" s="40">
        <v>503</v>
      </c>
      <c r="B505" s="30" t="s">
        <v>2754</v>
      </c>
      <c r="C505" s="28" t="s">
        <v>2765</v>
      </c>
      <c r="D505" s="27" t="str">
        <f t="shared" si="7"/>
        <v>静岡県　川根本町</v>
      </c>
      <c r="E505" s="31">
        <v>2.9</v>
      </c>
      <c r="F505" s="39">
        <v>-3.2</v>
      </c>
      <c r="H505" s="27">
        <f>INDEX(地点選定リスト!$Q$7:$Q$842,MATCH(D505,地点選定リスト!$M$7:$M$842,0))</f>
        <v>2.9</v>
      </c>
      <c r="I505" s="27">
        <f>INDEX(地点選定リスト!$R$7:$R$842,MATCH(D505,地点選定リスト!$M$7:$M$842,0))</f>
        <v>-3.2</v>
      </c>
    </row>
    <row r="506" spans="1:10" ht="21.75" customHeight="1">
      <c r="A506" s="40">
        <v>504</v>
      </c>
      <c r="B506" s="30" t="s">
        <v>2754</v>
      </c>
      <c r="C506" s="28" t="s">
        <v>2764</v>
      </c>
      <c r="D506" s="27" t="str">
        <f t="shared" si="7"/>
        <v>静岡県　佐久間</v>
      </c>
      <c r="E506" s="31">
        <v>3.3</v>
      </c>
      <c r="F506" s="39">
        <v>-0.8</v>
      </c>
      <c r="H506" s="27">
        <f>INDEX(地点選定リスト!$Q$7:$Q$842,MATCH(D506,地点選定リスト!$M$7:$M$842,0))</f>
        <v>3.3</v>
      </c>
      <c r="I506" s="27">
        <f>INDEX(地点選定リスト!$R$7:$R$842,MATCH(D506,地点選定リスト!$M$7:$M$842,0))</f>
        <v>-0.8</v>
      </c>
    </row>
    <row r="507" spans="1:10" ht="21.75" customHeight="1">
      <c r="A507" s="40">
        <v>505</v>
      </c>
      <c r="B507" s="30" t="s">
        <v>2754</v>
      </c>
      <c r="C507" s="28" t="s">
        <v>2763</v>
      </c>
      <c r="D507" s="27" t="str">
        <f t="shared" si="7"/>
        <v>静岡県　菊川牧之原</v>
      </c>
      <c r="E507" s="31">
        <v>4.2</v>
      </c>
      <c r="F507" s="39">
        <v>0.4</v>
      </c>
      <c r="H507" s="27">
        <f>INDEX(地点選定リスト!$Q$7:$Q$842,MATCH(D507,地点選定リスト!$M$7:$M$842,0))</f>
        <v>4.2</v>
      </c>
      <c r="I507" s="27">
        <f>INDEX(地点選定リスト!$R$7:$R$842,MATCH(D507,地点選定リスト!$M$7:$M$842,0))</f>
        <v>0.4</v>
      </c>
    </row>
    <row r="508" spans="1:10" ht="21.75" customHeight="1">
      <c r="A508" s="40">
        <v>506</v>
      </c>
      <c r="B508" s="30" t="s">
        <v>2754</v>
      </c>
      <c r="C508" s="28" t="s">
        <v>2762</v>
      </c>
      <c r="D508" s="27" t="str">
        <f t="shared" si="7"/>
        <v>静岡県　天竜</v>
      </c>
      <c r="E508" s="31">
        <v>5.2</v>
      </c>
      <c r="F508" s="39">
        <v>0.8</v>
      </c>
      <c r="H508" s="27">
        <f>INDEX(地点選定リスト!$Q$7:$Q$842,MATCH(D508,地点選定リスト!$M$7:$M$842,0))</f>
        <v>5.2</v>
      </c>
      <c r="I508" s="27">
        <f>INDEX(地点選定リスト!$R$7:$R$842,MATCH(D508,地点選定リスト!$M$7:$M$842,0))</f>
        <v>0.8</v>
      </c>
    </row>
    <row r="509" spans="1:10" ht="21.75" customHeight="1">
      <c r="A509" s="40">
        <v>507</v>
      </c>
      <c r="B509" s="30" t="s">
        <v>2754</v>
      </c>
      <c r="C509" s="61" t="s">
        <v>3329</v>
      </c>
      <c r="D509" s="27" t="str">
        <f t="shared" si="7"/>
        <v>静岡県　吉原</v>
      </c>
      <c r="E509" s="31">
        <v>5.6</v>
      </c>
      <c r="F509" s="39">
        <v>1.4</v>
      </c>
      <c r="H509" s="27">
        <f>INDEX(地点選定リスト!$Q$7:$Q$842,MATCH(D509,地点選定リスト!$M$7:$M$842,0))</f>
        <v>5.6</v>
      </c>
      <c r="I509" s="27">
        <f>INDEX(地点選定リスト!$R$7:$R$842,MATCH(D509,地点選定リスト!$M$7:$M$842,0))</f>
        <v>1.4</v>
      </c>
      <c r="J509" s="27" t="s">
        <v>3330</v>
      </c>
    </row>
    <row r="510" spans="1:10" ht="21.75" customHeight="1">
      <c r="A510" s="40">
        <v>508</v>
      </c>
      <c r="B510" s="30" t="s">
        <v>2754</v>
      </c>
      <c r="C510" s="28" t="s">
        <v>2575</v>
      </c>
      <c r="D510" s="27" t="str">
        <f t="shared" si="7"/>
        <v>静岡県　三島</v>
      </c>
      <c r="E510" s="31">
        <v>5.8</v>
      </c>
      <c r="F510" s="39">
        <v>0.8</v>
      </c>
      <c r="H510" s="27">
        <f>INDEX(地点選定リスト!$Q$7:$Q$842,MATCH(D510,地点選定リスト!$M$7:$M$842,0))</f>
        <v>5.8</v>
      </c>
      <c r="I510" s="27">
        <f>INDEX(地点選定リスト!$R$7:$R$842,MATCH(D510,地点選定リスト!$M$7:$M$842,0))</f>
        <v>0.8</v>
      </c>
    </row>
    <row r="511" spans="1:10" ht="21.75" customHeight="1">
      <c r="A511" s="40">
        <v>509</v>
      </c>
      <c r="B511" s="30" t="s">
        <v>2754</v>
      </c>
      <c r="C511" s="28" t="s">
        <v>2761</v>
      </c>
      <c r="D511" s="27" t="str">
        <f t="shared" si="7"/>
        <v>静岡県　浜松</v>
      </c>
      <c r="E511" s="31">
        <v>6</v>
      </c>
      <c r="F511" s="39">
        <v>2.9</v>
      </c>
      <c r="H511" s="27">
        <f>INDEX(地点選定リスト!$Q$7:$Q$842,MATCH(D511,地点選定リスト!$M$7:$M$842,0))</f>
        <v>6</v>
      </c>
      <c r="I511" s="27">
        <f>INDEX(地点選定リスト!$R$7:$R$842,MATCH(D511,地点選定リスト!$M$7:$M$842,0))</f>
        <v>2.9</v>
      </c>
    </row>
    <row r="512" spans="1:10" ht="21.75" customHeight="1">
      <c r="A512" s="40">
        <v>510</v>
      </c>
      <c r="B512" s="30" t="s">
        <v>2754</v>
      </c>
      <c r="C512" s="28" t="s">
        <v>2760</v>
      </c>
      <c r="D512" s="27" t="str">
        <f t="shared" si="7"/>
        <v>静岡県　磐田</v>
      </c>
      <c r="E512" s="31">
        <v>6.1</v>
      </c>
      <c r="F512" s="39">
        <v>2.5</v>
      </c>
      <c r="H512" s="27">
        <f>INDEX(地点選定リスト!$Q$7:$Q$842,MATCH(D512,地点選定リスト!$M$7:$M$842,0))</f>
        <v>6.1</v>
      </c>
      <c r="I512" s="27">
        <f>INDEX(地点選定リスト!$R$7:$R$842,MATCH(D512,地点選定リスト!$M$7:$M$842,0))</f>
        <v>2.5</v>
      </c>
    </row>
    <row r="513" spans="1:9" ht="21.75" customHeight="1">
      <c r="A513" s="40">
        <v>511</v>
      </c>
      <c r="B513" s="30" t="s">
        <v>2754</v>
      </c>
      <c r="C513" s="28" t="s">
        <v>2553</v>
      </c>
      <c r="D513" s="27" t="str">
        <f t="shared" si="7"/>
        <v>静岡県　清水</v>
      </c>
      <c r="E513" s="31">
        <v>6.5</v>
      </c>
      <c r="F513" s="39">
        <v>2.4</v>
      </c>
      <c r="H513" s="27">
        <f>INDEX(地点選定リスト!$Q$7:$Q$842,MATCH(D513,地点選定リスト!$M$7:$M$842,0))</f>
        <v>6.5</v>
      </c>
      <c r="I513" s="27">
        <f>INDEX(地点選定リスト!$R$7:$R$842,MATCH(D513,地点選定リスト!$M$7:$M$842,0))</f>
        <v>2.4</v>
      </c>
    </row>
    <row r="514" spans="1:9" ht="21.75" customHeight="1">
      <c r="A514" s="40">
        <v>512</v>
      </c>
      <c r="B514" s="30" t="s">
        <v>2754</v>
      </c>
      <c r="C514" s="28" t="s">
        <v>2759</v>
      </c>
      <c r="D514" s="27" t="str">
        <f t="shared" si="7"/>
        <v>静岡県　網代</v>
      </c>
      <c r="E514" s="31">
        <v>6.6</v>
      </c>
      <c r="F514" s="39">
        <v>4.2</v>
      </c>
      <c r="H514" s="27">
        <f>INDEX(地点選定リスト!$Q$7:$Q$842,MATCH(D514,地点選定リスト!$M$7:$M$842,0))</f>
        <v>6.6</v>
      </c>
      <c r="I514" s="27">
        <f>INDEX(地点選定リスト!$R$7:$R$842,MATCH(D514,地点選定リスト!$M$7:$M$842,0))</f>
        <v>4.2</v>
      </c>
    </row>
    <row r="515" spans="1:9" ht="21.75" customHeight="1">
      <c r="A515" s="40">
        <v>513</v>
      </c>
      <c r="B515" s="30" t="s">
        <v>2754</v>
      </c>
      <c r="C515" s="28" t="s">
        <v>2758</v>
      </c>
      <c r="D515" s="27" t="str">
        <f t="shared" si="7"/>
        <v>静岡県　静岡</v>
      </c>
      <c r="E515" s="31">
        <v>6.6</v>
      </c>
      <c r="F515" s="39">
        <v>2.2000000000000002</v>
      </c>
      <c r="H515" s="27">
        <f>INDEX(地点選定リスト!$Q$7:$Q$842,MATCH(D515,地点選定リスト!$M$7:$M$842,0))</f>
        <v>6.6</v>
      </c>
      <c r="I515" s="27">
        <f>INDEX(地点選定リスト!$R$7:$R$842,MATCH(D515,地点選定リスト!$M$7:$M$842,0))</f>
        <v>2.2000000000000002</v>
      </c>
    </row>
    <row r="516" spans="1:9" ht="21.75" customHeight="1">
      <c r="A516" s="40">
        <v>514</v>
      </c>
      <c r="B516" s="30" t="s">
        <v>2754</v>
      </c>
      <c r="C516" s="28" t="s">
        <v>2757</v>
      </c>
      <c r="D516" s="27" t="str">
        <f t="shared" ref="D516:D579" si="8">B516&amp;"　"&amp;C516</f>
        <v>静岡県　御前崎</v>
      </c>
      <c r="E516" s="31">
        <v>6.7</v>
      </c>
      <c r="F516" s="39">
        <v>3.6</v>
      </c>
      <c r="H516" s="27">
        <f>INDEX(地点選定リスト!$Q$7:$Q$842,MATCH(D516,地点選定リスト!$M$7:$M$842,0))</f>
        <v>6.7</v>
      </c>
      <c r="I516" s="27">
        <f>INDEX(地点選定リスト!$R$7:$R$842,MATCH(D516,地点選定リスト!$M$7:$M$842,0))</f>
        <v>3.6</v>
      </c>
    </row>
    <row r="517" spans="1:9" ht="21.75" customHeight="1">
      <c r="A517" s="40">
        <v>515</v>
      </c>
      <c r="B517" s="30" t="s">
        <v>2754</v>
      </c>
      <c r="C517" s="28" t="s">
        <v>2756</v>
      </c>
      <c r="D517" s="27" t="str">
        <f t="shared" si="8"/>
        <v>静岡県　稲取</v>
      </c>
      <c r="E517" s="31">
        <v>6.7</v>
      </c>
      <c r="F517" s="39">
        <v>3.9</v>
      </c>
      <c r="H517" s="27">
        <f>INDEX(地点選定リスト!$Q$7:$Q$842,MATCH(D517,地点選定リスト!$M$7:$M$842,0))</f>
        <v>6.8</v>
      </c>
      <c r="I517" s="27">
        <f>INDEX(地点選定リスト!$R$7:$R$842,MATCH(D517,地点選定リスト!$M$7:$M$842,0))</f>
        <v>3.9</v>
      </c>
    </row>
    <row r="518" spans="1:9" ht="21.75" customHeight="1">
      <c r="A518" s="40">
        <v>516</v>
      </c>
      <c r="B518" s="30" t="s">
        <v>2754</v>
      </c>
      <c r="C518" s="28" t="s">
        <v>2755</v>
      </c>
      <c r="D518" s="27" t="str">
        <f t="shared" si="8"/>
        <v>静岡県　松崎</v>
      </c>
      <c r="E518" s="31">
        <v>7.2</v>
      </c>
      <c r="F518" s="39">
        <v>2.8</v>
      </c>
      <c r="H518" s="27">
        <f>INDEX(地点選定リスト!$Q$7:$Q$842,MATCH(D518,地点選定リスト!$M$7:$M$842,0))</f>
        <v>7.2</v>
      </c>
      <c r="I518" s="27">
        <f>INDEX(地点選定リスト!$R$7:$R$842,MATCH(D518,地点選定リスト!$M$7:$M$842,0))</f>
        <v>2.8</v>
      </c>
    </row>
    <row r="519" spans="1:9" ht="21.75" customHeight="1">
      <c r="A519" s="40">
        <v>517</v>
      </c>
      <c r="B519" s="30" t="s">
        <v>2754</v>
      </c>
      <c r="C519" s="28" t="s">
        <v>2753</v>
      </c>
      <c r="D519" s="27" t="str">
        <f t="shared" si="8"/>
        <v>静岡県　石廊崎</v>
      </c>
      <c r="E519" s="31">
        <v>8.1</v>
      </c>
      <c r="F519" s="39">
        <v>5.7</v>
      </c>
      <c r="H519" s="27">
        <f>INDEX(地点選定リスト!$Q$7:$Q$842,MATCH(D519,地点選定リスト!$M$7:$M$842,0))</f>
        <v>8.1</v>
      </c>
      <c r="I519" s="27">
        <f>INDEX(地点選定リスト!$R$7:$R$842,MATCH(D519,地点選定リスト!$M$7:$M$842,0))</f>
        <v>5.7</v>
      </c>
    </row>
    <row r="520" spans="1:9" ht="21.75" customHeight="1">
      <c r="A520" s="40">
        <v>518</v>
      </c>
      <c r="B520" s="30" t="s">
        <v>2743</v>
      </c>
      <c r="C520" s="28" t="s">
        <v>2752</v>
      </c>
      <c r="D520" s="27" t="str">
        <f t="shared" si="8"/>
        <v>愛知県　稲武</v>
      </c>
      <c r="E520" s="31">
        <v>-0.1</v>
      </c>
      <c r="F520" s="39">
        <v>-3.9</v>
      </c>
      <c r="H520" s="27">
        <f>INDEX(地点選定リスト!$Q$7:$Q$842,MATCH(D520,地点選定リスト!$M$7:$M$842,0))</f>
        <v>-0.1</v>
      </c>
      <c r="I520" s="27">
        <f>INDEX(地点選定リスト!$R$7:$R$842,MATCH(D520,地点選定リスト!$M$7:$M$842,0))</f>
        <v>-3.9</v>
      </c>
    </row>
    <row r="521" spans="1:9" ht="21.75" customHeight="1">
      <c r="A521" s="40">
        <v>519</v>
      </c>
      <c r="B521" s="30" t="s">
        <v>2743</v>
      </c>
      <c r="C521" s="28" t="s">
        <v>2601</v>
      </c>
      <c r="D521" s="27" t="str">
        <f t="shared" si="8"/>
        <v>愛知県　豊田</v>
      </c>
      <c r="E521" s="31">
        <v>3.6</v>
      </c>
      <c r="F521" s="39">
        <v>-0.9</v>
      </c>
      <c r="H521" s="27">
        <f>INDEX(地点選定リスト!$Q$7:$Q$842,MATCH(D521,地点選定リスト!$M$7:$M$842,0))</f>
        <v>3.6</v>
      </c>
      <c r="I521" s="27">
        <f>INDEX(地点選定リスト!$R$7:$R$842,MATCH(D521,地点選定リスト!$M$7:$M$842,0))</f>
        <v>-0.9</v>
      </c>
    </row>
    <row r="522" spans="1:9" ht="21.75" customHeight="1">
      <c r="A522" s="40">
        <v>520</v>
      </c>
      <c r="B522" s="30" t="s">
        <v>2743</v>
      </c>
      <c r="C522" s="28" t="s">
        <v>2751</v>
      </c>
      <c r="D522" s="27" t="str">
        <f t="shared" si="8"/>
        <v>愛知県　岡崎</v>
      </c>
      <c r="E522" s="31">
        <v>4.2</v>
      </c>
      <c r="F522" s="39">
        <v>-0.2</v>
      </c>
      <c r="H522" s="27">
        <f>INDEX(地点選定リスト!$Q$7:$Q$842,MATCH(D522,地点選定リスト!$M$7:$M$842,0))</f>
        <v>4.2</v>
      </c>
      <c r="I522" s="27">
        <f>INDEX(地点選定リスト!$R$7:$R$842,MATCH(D522,地点選定リスト!$M$7:$M$842,0))</f>
        <v>-0.2</v>
      </c>
    </row>
    <row r="523" spans="1:9" ht="21.75" customHeight="1">
      <c r="A523" s="40">
        <v>521</v>
      </c>
      <c r="B523" s="30" t="s">
        <v>2743</v>
      </c>
      <c r="C523" s="28" t="s">
        <v>2750</v>
      </c>
      <c r="D523" s="27" t="str">
        <f t="shared" si="8"/>
        <v>愛知県　愛西</v>
      </c>
      <c r="E523" s="31">
        <v>4.5999999999999996</v>
      </c>
      <c r="F523" s="39">
        <v>0.5</v>
      </c>
      <c r="H523" s="27">
        <f>INDEX(地点選定リスト!$Q$7:$Q$842,MATCH(D523,地点選定リスト!$M$7:$M$842,0))</f>
        <v>4.5999999999999996</v>
      </c>
      <c r="I523" s="27">
        <f>INDEX(地点選定リスト!$R$7:$R$842,MATCH(D523,地点選定リスト!$M$7:$M$842,0))</f>
        <v>0.5</v>
      </c>
    </row>
    <row r="524" spans="1:9" ht="21.75" customHeight="1">
      <c r="A524" s="40">
        <v>522</v>
      </c>
      <c r="B524" s="30" t="s">
        <v>2743</v>
      </c>
      <c r="C524" s="28" t="s">
        <v>2749</v>
      </c>
      <c r="D524" s="27" t="str">
        <f t="shared" si="8"/>
        <v>愛知県　名古屋</v>
      </c>
      <c r="E524" s="31">
        <v>4.5999999999999996</v>
      </c>
      <c r="F524" s="39">
        <v>1.2</v>
      </c>
      <c r="H524" s="27">
        <f>INDEX(地点選定リスト!$Q$7:$Q$842,MATCH(D524,地点選定リスト!$M$7:$M$842,0))</f>
        <v>4.5999999999999996</v>
      </c>
      <c r="I524" s="27">
        <f>INDEX(地点選定リスト!$R$7:$R$842,MATCH(D524,地点選定リスト!$M$7:$M$842,0))</f>
        <v>1.2</v>
      </c>
    </row>
    <row r="525" spans="1:9" ht="21.75" customHeight="1">
      <c r="A525" s="40">
        <v>523</v>
      </c>
      <c r="B525" s="30" t="s">
        <v>2743</v>
      </c>
      <c r="C525" s="28" t="s">
        <v>2748</v>
      </c>
      <c r="D525" s="27" t="str">
        <f t="shared" si="8"/>
        <v>愛知県　新城</v>
      </c>
      <c r="E525" s="31">
        <v>4.8</v>
      </c>
      <c r="F525" s="39">
        <v>0.2</v>
      </c>
      <c r="H525" s="27">
        <f>INDEX(地点選定リスト!$Q$7:$Q$842,MATCH(D525,地点選定リスト!$M$7:$M$842,0))</f>
        <v>4.8</v>
      </c>
      <c r="I525" s="27">
        <f>INDEX(地点選定リスト!$R$7:$R$842,MATCH(D525,地点選定リスト!$M$7:$M$842,0))</f>
        <v>0.2</v>
      </c>
    </row>
    <row r="526" spans="1:9" ht="21.75" customHeight="1">
      <c r="A526" s="40">
        <v>524</v>
      </c>
      <c r="B526" s="30" t="s">
        <v>2743</v>
      </c>
      <c r="C526" s="28" t="s">
        <v>2747</v>
      </c>
      <c r="D526" s="27" t="str">
        <f t="shared" si="8"/>
        <v>愛知県　東海</v>
      </c>
      <c r="E526" s="31">
        <v>5.3</v>
      </c>
      <c r="F526" s="39">
        <v>1.5</v>
      </c>
      <c r="H526" s="27">
        <f>INDEX(地点選定リスト!$Q$7:$Q$842,MATCH(D526,地点選定リスト!$M$7:$M$842,0))</f>
        <v>5.3</v>
      </c>
      <c r="I526" s="27">
        <f>INDEX(地点選定リスト!$R$7:$R$842,MATCH(D526,地点選定リスト!$M$7:$M$842,0))</f>
        <v>1.5</v>
      </c>
    </row>
    <row r="527" spans="1:9" ht="21.75" customHeight="1">
      <c r="A527" s="40">
        <v>525</v>
      </c>
      <c r="B527" s="30" t="s">
        <v>2743</v>
      </c>
      <c r="C527" s="28" t="s">
        <v>2746</v>
      </c>
      <c r="D527" s="27" t="str">
        <f t="shared" si="8"/>
        <v>愛知県　蒲郡</v>
      </c>
      <c r="E527" s="31">
        <v>5.5</v>
      </c>
      <c r="F527" s="39">
        <v>1.9</v>
      </c>
      <c r="H527" s="27">
        <f>INDEX(地点選定リスト!$Q$7:$Q$842,MATCH(D527,地点選定リスト!$M$7:$M$842,0))</f>
        <v>5.5</v>
      </c>
      <c r="I527" s="27">
        <f>INDEX(地点選定リスト!$R$7:$R$842,MATCH(D527,地点選定リスト!$M$7:$M$842,0))</f>
        <v>1.9</v>
      </c>
    </row>
    <row r="528" spans="1:9" ht="21.75" customHeight="1">
      <c r="A528" s="40">
        <v>526</v>
      </c>
      <c r="B528" s="30" t="s">
        <v>2743</v>
      </c>
      <c r="C528" s="28" t="s">
        <v>2745</v>
      </c>
      <c r="D528" s="27" t="str">
        <f t="shared" si="8"/>
        <v>愛知県　南知多</v>
      </c>
      <c r="E528" s="31">
        <v>5.7</v>
      </c>
      <c r="F528" s="39">
        <v>2.5</v>
      </c>
      <c r="H528" s="27">
        <f>INDEX(地点選定リスト!$Q$7:$Q$842,MATCH(D528,地点選定リスト!$M$7:$M$842,0))</f>
        <v>5.7</v>
      </c>
      <c r="I528" s="27">
        <f>INDEX(地点選定リスト!$R$7:$R$842,MATCH(D528,地点選定リスト!$M$7:$M$842,0))</f>
        <v>2.5</v>
      </c>
    </row>
    <row r="529" spans="1:10" ht="21.75" customHeight="1">
      <c r="A529" s="40">
        <v>527</v>
      </c>
      <c r="B529" s="30" t="s">
        <v>2743</v>
      </c>
      <c r="C529" s="28" t="s">
        <v>2744</v>
      </c>
      <c r="D529" s="27" t="str">
        <f t="shared" si="8"/>
        <v>愛知県　豊橋</v>
      </c>
      <c r="E529" s="31">
        <v>5.7</v>
      </c>
      <c r="F529" s="39">
        <v>2.2000000000000002</v>
      </c>
      <c r="H529" s="27">
        <f>INDEX(地点選定リスト!$Q$7:$Q$842,MATCH(D529,地点選定リスト!$M$7:$M$842,0))</f>
        <v>5.7</v>
      </c>
      <c r="I529" s="27">
        <f>INDEX(地点選定リスト!$R$7:$R$842,MATCH(D529,地点選定リスト!$M$7:$M$842,0))</f>
        <v>2.2000000000000002</v>
      </c>
    </row>
    <row r="530" spans="1:10" ht="21.75" customHeight="1">
      <c r="A530" s="40">
        <v>528</v>
      </c>
      <c r="B530" s="30" t="s">
        <v>2743</v>
      </c>
      <c r="C530" s="28" t="s">
        <v>2742</v>
      </c>
      <c r="D530" s="27" t="str">
        <f t="shared" si="8"/>
        <v>愛知県　伊良湖</v>
      </c>
      <c r="E530" s="31">
        <v>5.9</v>
      </c>
      <c r="F530" s="39">
        <v>2.9</v>
      </c>
      <c r="H530" s="27">
        <f>INDEX(地点選定リスト!$Q$7:$Q$842,MATCH(D530,地点選定リスト!$M$7:$M$842,0))</f>
        <v>5.9</v>
      </c>
      <c r="I530" s="27">
        <f>INDEX(地点選定リスト!$R$7:$R$842,MATCH(D530,地点選定リスト!$M$7:$M$842,0))</f>
        <v>2.9</v>
      </c>
    </row>
    <row r="531" spans="1:10" ht="21.75" customHeight="1">
      <c r="A531" s="40">
        <v>529</v>
      </c>
      <c r="B531" s="30" t="s">
        <v>2731</v>
      </c>
      <c r="C531" s="28" t="s">
        <v>2741</v>
      </c>
      <c r="D531" s="27" t="str">
        <f t="shared" si="8"/>
        <v>三重県　上野</v>
      </c>
      <c r="E531" s="31">
        <v>3.4</v>
      </c>
      <c r="F531" s="39">
        <v>-0.2</v>
      </c>
      <c r="H531" s="27">
        <f>INDEX(地点選定リスト!$Q$7:$Q$842,MATCH(D531,地点選定リスト!$M$7:$M$842,0))</f>
        <v>3.4</v>
      </c>
      <c r="I531" s="27">
        <f>INDEX(地点選定リスト!$R$7:$R$842,MATCH(D531,地点選定リスト!$M$7:$M$842,0))</f>
        <v>-0.2</v>
      </c>
    </row>
    <row r="532" spans="1:10" ht="21.75" customHeight="1">
      <c r="A532" s="40">
        <v>530</v>
      </c>
      <c r="B532" s="30" t="s">
        <v>2731</v>
      </c>
      <c r="C532" s="28" t="s">
        <v>2740</v>
      </c>
      <c r="D532" s="27" t="str">
        <f t="shared" si="8"/>
        <v>三重県　亀山</v>
      </c>
      <c r="E532" s="31">
        <v>3.9</v>
      </c>
      <c r="F532" s="39">
        <v>0.5</v>
      </c>
      <c r="H532" s="27">
        <f>INDEX(地点選定リスト!$Q$7:$Q$842,MATCH(D532,地点選定リスト!$M$7:$M$842,0))</f>
        <v>3.9</v>
      </c>
      <c r="I532" s="27">
        <f>INDEX(地点選定リスト!$R$7:$R$842,MATCH(D532,地点選定リスト!$M$7:$M$842,0))</f>
        <v>0.5</v>
      </c>
    </row>
    <row r="533" spans="1:10" ht="21.75" customHeight="1">
      <c r="A533" s="40">
        <v>531</v>
      </c>
      <c r="B533" s="30" t="s">
        <v>2731</v>
      </c>
      <c r="C533" s="28" t="s">
        <v>2739</v>
      </c>
      <c r="D533" s="27" t="str">
        <f t="shared" si="8"/>
        <v>三重県　四日市</v>
      </c>
      <c r="E533" s="31">
        <v>4.2</v>
      </c>
      <c r="F533" s="39">
        <v>0.4</v>
      </c>
      <c r="H533" s="27">
        <f>INDEX(地点選定リスト!$Q$7:$Q$842,MATCH(D533,地点選定リスト!$M$7:$M$842,0))</f>
        <v>4.2</v>
      </c>
      <c r="I533" s="27">
        <f>INDEX(地点選定リスト!$R$7:$R$842,MATCH(D533,地点選定リスト!$M$7:$M$842,0))</f>
        <v>0.4</v>
      </c>
    </row>
    <row r="534" spans="1:10" ht="21.75" customHeight="1">
      <c r="A534" s="40">
        <v>532</v>
      </c>
      <c r="B534" s="30" t="s">
        <v>2731</v>
      </c>
      <c r="C534" s="28" t="s">
        <v>2738</v>
      </c>
      <c r="D534" s="27" t="str">
        <f t="shared" si="8"/>
        <v>三重県　粥見</v>
      </c>
      <c r="E534" s="31">
        <v>4.3</v>
      </c>
      <c r="F534" s="39">
        <v>0.2</v>
      </c>
      <c r="H534" s="27">
        <f>INDEX(地点選定リスト!$Q$7:$Q$842,MATCH(D534,地点選定リスト!$M$7:$M$842,0))</f>
        <v>4.3</v>
      </c>
      <c r="I534" s="27">
        <f>INDEX(地点選定リスト!$R$7:$R$842,MATCH(D534,地点選定リスト!$M$7:$M$842,0))</f>
        <v>0.2</v>
      </c>
    </row>
    <row r="535" spans="1:10" ht="21.75" customHeight="1">
      <c r="A535" s="40">
        <v>533</v>
      </c>
      <c r="B535" s="30" t="s">
        <v>2731</v>
      </c>
      <c r="C535" s="28" t="s">
        <v>2737</v>
      </c>
      <c r="D535" s="27" t="str">
        <f t="shared" si="8"/>
        <v>三重県　小俣</v>
      </c>
      <c r="E535" s="31">
        <v>4.5999999999999996</v>
      </c>
      <c r="F535" s="39">
        <v>0.7</v>
      </c>
      <c r="H535" s="27">
        <f>INDEX(地点選定リスト!$Q$7:$Q$842,MATCH(D535,地点選定リスト!$M$7:$M$842,0))</f>
        <v>4.5999999999999996</v>
      </c>
      <c r="I535" s="27">
        <f>INDEX(地点選定リスト!$R$7:$R$842,MATCH(D535,地点選定リスト!$M$7:$M$842,0))</f>
        <v>0.7</v>
      </c>
    </row>
    <row r="536" spans="1:10" ht="21.75" customHeight="1">
      <c r="A536" s="40">
        <v>534</v>
      </c>
      <c r="B536" s="30" t="s">
        <v>2731</v>
      </c>
      <c r="C536" s="61" t="s">
        <v>3327</v>
      </c>
      <c r="D536" s="27" t="str">
        <f t="shared" si="8"/>
        <v>三重県　南勢</v>
      </c>
      <c r="E536" s="31">
        <v>5</v>
      </c>
      <c r="F536" s="39">
        <v>0.9</v>
      </c>
      <c r="H536" s="27">
        <f>INDEX(地点選定リスト!$Q$7:$Q$842,MATCH(D536,地点選定リスト!$M$7:$M$842,0))</f>
        <v>5</v>
      </c>
      <c r="I536" s="27">
        <f>INDEX(地点選定リスト!$R$7:$R$842,MATCH(D536,地点選定リスト!$M$7:$M$842,0))</f>
        <v>0.9</v>
      </c>
      <c r="J536" s="27" t="s">
        <v>3328</v>
      </c>
    </row>
    <row r="537" spans="1:10" ht="21.75" customHeight="1">
      <c r="A537" s="40">
        <v>535</v>
      </c>
      <c r="B537" s="30" t="s">
        <v>2731</v>
      </c>
      <c r="C537" s="28" t="s">
        <v>2736</v>
      </c>
      <c r="D537" s="27" t="str">
        <f t="shared" si="8"/>
        <v>三重県　桑名</v>
      </c>
      <c r="E537" s="31">
        <v>5.0999999999999996</v>
      </c>
      <c r="F537" s="39">
        <v>1.6</v>
      </c>
      <c r="H537" s="27">
        <f>INDEX(地点選定リスト!$Q$7:$Q$842,MATCH(D537,地点選定リスト!$M$7:$M$842,0))</f>
        <v>5.0999999999999996</v>
      </c>
      <c r="I537" s="27">
        <f>INDEX(地点選定リスト!$R$7:$R$842,MATCH(D537,地点選定リスト!$M$7:$M$842,0))</f>
        <v>1.6</v>
      </c>
    </row>
    <row r="538" spans="1:10" ht="21.75" customHeight="1">
      <c r="A538" s="40">
        <v>536</v>
      </c>
      <c r="B538" s="30" t="s">
        <v>2731</v>
      </c>
      <c r="C538" s="28" t="s">
        <v>2735</v>
      </c>
      <c r="D538" s="27" t="str">
        <f t="shared" si="8"/>
        <v>三重県　鳥羽</v>
      </c>
      <c r="E538" s="31">
        <v>5.0999999999999996</v>
      </c>
      <c r="F538" s="39">
        <v>1.6</v>
      </c>
      <c r="H538" s="27">
        <f>INDEX(地点選定リスト!$Q$7:$Q$842,MATCH(D538,地点選定リスト!$M$7:$M$842,0))</f>
        <v>5.0999999999999996</v>
      </c>
      <c r="I538" s="27">
        <f>INDEX(地点選定リスト!$R$7:$R$842,MATCH(D538,地点選定リスト!$M$7:$M$842,0))</f>
        <v>1.6</v>
      </c>
    </row>
    <row r="539" spans="1:10" ht="21.75" customHeight="1">
      <c r="A539" s="40">
        <v>537</v>
      </c>
      <c r="B539" s="30" t="s">
        <v>2731</v>
      </c>
      <c r="C539" s="28" t="s">
        <v>2734</v>
      </c>
      <c r="D539" s="27" t="str">
        <f t="shared" si="8"/>
        <v>三重県　津</v>
      </c>
      <c r="E539" s="31">
        <v>5.4</v>
      </c>
      <c r="F539" s="39">
        <v>2.6</v>
      </c>
      <c r="H539" s="27">
        <f>INDEX(地点選定リスト!$Q$7:$Q$842,MATCH(D539,地点選定リスト!$M$7:$M$842,0))</f>
        <v>5.4</v>
      </c>
      <c r="I539" s="27">
        <f>INDEX(地点選定リスト!$R$7:$R$842,MATCH(D539,地点選定リスト!$M$7:$M$842,0))</f>
        <v>2.6</v>
      </c>
    </row>
    <row r="540" spans="1:10" ht="21.75" customHeight="1">
      <c r="A540" s="40">
        <v>538</v>
      </c>
      <c r="B540" s="30" t="s">
        <v>2731</v>
      </c>
      <c r="C540" s="28" t="s">
        <v>2733</v>
      </c>
      <c r="D540" s="27" t="str">
        <f t="shared" si="8"/>
        <v>三重県　紀伊長島</v>
      </c>
      <c r="E540" s="31">
        <v>6</v>
      </c>
      <c r="F540" s="39">
        <v>1.4</v>
      </c>
      <c r="H540" s="27">
        <f>INDEX(地点選定リスト!$Q$7:$Q$842,MATCH(D540,地点選定リスト!$M$7:$M$842,0))</f>
        <v>6</v>
      </c>
      <c r="I540" s="27">
        <f>INDEX(地点選定リスト!$R$7:$R$842,MATCH(D540,地点選定リスト!$M$7:$M$842,0))</f>
        <v>1.4</v>
      </c>
    </row>
    <row r="541" spans="1:10" ht="21.75" customHeight="1">
      <c r="A541" s="40">
        <v>539</v>
      </c>
      <c r="B541" s="30" t="s">
        <v>2731</v>
      </c>
      <c r="C541" s="28" t="s">
        <v>2732</v>
      </c>
      <c r="D541" s="27" t="str">
        <f t="shared" si="8"/>
        <v>三重県　尾鷲</v>
      </c>
      <c r="E541" s="31">
        <v>6</v>
      </c>
      <c r="F541" s="39">
        <v>2</v>
      </c>
      <c r="H541" s="27">
        <f>INDEX(地点選定リスト!$Q$7:$Q$842,MATCH(D541,地点選定リスト!$M$7:$M$842,0))</f>
        <v>6</v>
      </c>
      <c r="I541" s="27">
        <f>INDEX(地点選定リスト!$R$7:$R$842,MATCH(D541,地点選定リスト!$M$7:$M$842,0))</f>
        <v>2</v>
      </c>
    </row>
    <row r="542" spans="1:10" ht="21.75" customHeight="1">
      <c r="A542" s="40">
        <v>540</v>
      </c>
      <c r="B542" s="30" t="s">
        <v>2731</v>
      </c>
      <c r="C542" s="28" t="s">
        <v>2730</v>
      </c>
      <c r="D542" s="27" t="str">
        <f t="shared" si="8"/>
        <v>三重県　熊野新鹿</v>
      </c>
      <c r="E542" s="31">
        <v>6.8</v>
      </c>
      <c r="F542" s="39">
        <v>2.7</v>
      </c>
      <c r="H542" s="27">
        <f>INDEX(地点選定リスト!$Q$7:$Q$842,MATCH(D542,地点選定リスト!$M$7:$M$842,0))</f>
        <v>6.8</v>
      </c>
      <c r="I542" s="27">
        <f>INDEX(地点選定リスト!$R$7:$R$842,MATCH(D542,地点選定リスト!$M$7:$M$842,0))</f>
        <v>2.7</v>
      </c>
    </row>
    <row r="543" spans="1:10" ht="21.75" customHeight="1">
      <c r="A543" s="40">
        <v>541</v>
      </c>
      <c r="B543" s="30" t="s">
        <v>2724</v>
      </c>
      <c r="C543" s="28" t="s">
        <v>2729</v>
      </c>
      <c r="D543" s="27" t="str">
        <f t="shared" si="8"/>
        <v>滋賀県　信楽</v>
      </c>
      <c r="E543" s="31">
        <v>1.5</v>
      </c>
      <c r="F543" s="39">
        <v>-2.5</v>
      </c>
      <c r="H543" s="27">
        <f>INDEX(地点選定リスト!$Q$7:$Q$842,MATCH(D543,地点選定リスト!$M$7:$M$842,0))</f>
        <v>1.5</v>
      </c>
      <c r="I543" s="27">
        <f>INDEX(地点選定リスト!$R$7:$R$842,MATCH(D543,地点選定リスト!$M$7:$M$842,0))</f>
        <v>-2.5</v>
      </c>
    </row>
    <row r="544" spans="1:10" ht="21.75" customHeight="1">
      <c r="A544" s="40">
        <v>542</v>
      </c>
      <c r="B544" s="30" t="s">
        <v>2724</v>
      </c>
      <c r="C544" s="28" t="s">
        <v>2728</v>
      </c>
      <c r="D544" s="27" t="str">
        <f t="shared" si="8"/>
        <v>滋賀県　土山</v>
      </c>
      <c r="E544" s="31">
        <v>1.7</v>
      </c>
      <c r="F544" s="39">
        <v>-1.3</v>
      </c>
      <c r="H544" s="27">
        <f>INDEX(地点選定リスト!$Q$7:$Q$842,MATCH(D544,地点選定リスト!$M$7:$M$842,0))</f>
        <v>1.7</v>
      </c>
      <c r="I544" s="27">
        <f>INDEX(地点選定リスト!$R$7:$R$842,MATCH(D544,地点選定リスト!$M$7:$M$842,0))</f>
        <v>-1.3</v>
      </c>
    </row>
    <row r="545" spans="1:9" ht="21.75" customHeight="1">
      <c r="A545" s="40">
        <v>543</v>
      </c>
      <c r="B545" s="30" t="s">
        <v>2724</v>
      </c>
      <c r="C545" s="61" t="s">
        <v>3307</v>
      </c>
      <c r="D545" s="27" t="str">
        <f t="shared" si="8"/>
        <v>滋賀県　蒲生</v>
      </c>
      <c r="E545" s="31">
        <v>2.7</v>
      </c>
      <c r="F545" s="39">
        <v>-0.6</v>
      </c>
      <c r="H545" s="27">
        <f>INDEX(地点選定リスト!$Q$7:$Q$842,MATCH(D545,地点選定リスト!$M$7:$M$842,0))</f>
        <v>2.7</v>
      </c>
      <c r="I545" s="27">
        <f>INDEX(地点選定リスト!$R$7:$R$842,MATCH(D545,地点選定リスト!$M$7:$M$842,0))</f>
        <v>-0.6</v>
      </c>
    </row>
    <row r="546" spans="1:9" ht="21.75" customHeight="1">
      <c r="A546" s="40">
        <v>544</v>
      </c>
      <c r="B546" s="30" t="s">
        <v>2724</v>
      </c>
      <c r="C546" s="28" t="s">
        <v>2727</v>
      </c>
      <c r="D546" s="27" t="str">
        <f t="shared" si="8"/>
        <v>滋賀県　今津</v>
      </c>
      <c r="E546" s="31">
        <v>2.8</v>
      </c>
      <c r="F546" s="39">
        <v>0.1</v>
      </c>
      <c r="H546" s="27">
        <f>INDEX(地点選定リスト!$Q$7:$Q$842,MATCH(D546,地点選定リスト!$M$7:$M$842,0))</f>
        <v>2.8</v>
      </c>
      <c r="I546" s="27">
        <f>INDEX(地点選定リスト!$R$7:$R$842,MATCH(D546,地点選定リスト!$M$7:$M$842,0))</f>
        <v>0.1</v>
      </c>
    </row>
    <row r="547" spans="1:9" ht="21.75" customHeight="1">
      <c r="A547" s="40">
        <v>545</v>
      </c>
      <c r="B547" s="30" t="s">
        <v>2724</v>
      </c>
      <c r="C547" s="61" t="s">
        <v>3305</v>
      </c>
      <c r="D547" s="27" t="str">
        <f t="shared" si="8"/>
        <v>滋賀県　虎姫</v>
      </c>
      <c r="E547" s="31">
        <v>2.9</v>
      </c>
      <c r="F547" s="39">
        <v>0.1</v>
      </c>
      <c r="H547" s="27">
        <f>INDEX(地点選定リスト!$Q$7:$Q$842,MATCH(D547,地点選定リスト!$M$7:$M$842,0))</f>
        <v>2.9</v>
      </c>
      <c r="I547" s="27">
        <f>INDEX(地点選定リスト!$R$7:$R$842,MATCH(D547,地点選定リスト!$M$7:$M$842,0))</f>
        <v>0.1</v>
      </c>
    </row>
    <row r="548" spans="1:9" ht="21.75" customHeight="1">
      <c r="A548" s="40">
        <v>546</v>
      </c>
      <c r="B548" s="30" t="s">
        <v>2724</v>
      </c>
      <c r="C548" s="28" t="s">
        <v>2726</v>
      </c>
      <c r="D548" s="27" t="str">
        <f t="shared" si="8"/>
        <v>滋賀県　南小松</v>
      </c>
      <c r="E548" s="31">
        <v>3.3</v>
      </c>
      <c r="F548" s="39">
        <v>0.5</v>
      </c>
      <c r="H548" s="27">
        <f>INDEX(地点選定リスト!$Q$7:$Q$842,MATCH(D548,地点選定リスト!$M$7:$M$842,0))</f>
        <v>3.3</v>
      </c>
      <c r="I548" s="27">
        <f>INDEX(地点選定リスト!$R$7:$R$842,MATCH(D548,地点選定リスト!$M$7:$M$842,0))</f>
        <v>0.5</v>
      </c>
    </row>
    <row r="549" spans="1:9" ht="21.75" customHeight="1">
      <c r="A549" s="40">
        <v>547</v>
      </c>
      <c r="B549" s="30" t="s">
        <v>2724</v>
      </c>
      <c r="C549" s="28" t="s">
        <v>2725</v>
      </c>
      <c r="D549" s="27" t="str">
        <f t="shared" si="8"/>
        <v>滋賀県　彦根</v>
      </c>
      <c r="E549" s="31">
        <v>3.8</v>
      </c>
      <c r="F549" s="39">
        <v>1.1000000000000001</v>
      </c>
      <c r="H549" s="27">
        <f>INDEX(地点選定リスト!$Q$7:$Q$842,MATCH(D549,地点選定リスト!$M$7:$M$842,0))</f>
        <v>3.8</v>
      </c>
      <c r="I549" s="27">
        <f>INDEX(地点選定リスト!$R$7:$R$842,MATCH(D549,地点選定リスト!$M$7:$M$842,0))</f>
        <v>1.1000000000000001</v>
      </c>
    </row>
    <row r="550" spans="1:9" ht="21.75" customHeight="1">
      <c r="A550" s="40">
        <v>548</v>
      </c>
      <c r="B550" s="30" t="s">
        <v>2724</v>
      </c>
      <c r="C550" s="28" t="s">
        <v>2723</v>
      </c>
      <c r="D550" s="27" t="str">
        <f t="shared" si="8"/>
        <v>滋賀県　大津</v>
      </c>
      <c r="E550" s="31">
        <v>3.8</v>
      </c>
      <c r="F550" s="39">
        <v>0.8</v>
      </c>
      <c r="H550" s="27">
        <f>INDEX(地点選定リスト!$Q$7:$Q$842,MATCH(D550,地点選定リスト!$M$7:$M$842,0))</f>
        <v>3.8</v>
      </c>
      <c r="I550" s="27">
        <f>INDEX(地点選定リスト!$R$7:$R$842,MATCH(D550,地点選定リスト!$M$7:$M$842,0))</f>
        <v>0.8</v>
      </c>
    </row>
    <row r="551" spans="1:9" ht="21.75" customHeight="1">
      <c r="A551" s="40">
        <v>549</v>
      </c>
      <c r="B551" s="30" t="s">
        <v>2715</v>
      </c>
      <c r="C551" s="28" t="s">
        <v>2722</v>
      </c>
      <c r="D551" s="27" t="str">
        <f t="shared" si="8"/>
        <v>京都府　美山</v>
      </c>
      <c r="E551" s="31">
        <v>2</v>
      </c>
      <c r="F551" s="39">
        <v>-1.3</v>
      </c>
      <c r="H551" s="27">
        <f>INDEX(地点選定リスト!$Q$7:$Q$842,MATCH(D551,地点選定リスト!$M$7:$M$842,0))</f>
        <v>2</v>
      </c>
      <c r="I551" s="27">
        <f>INDEX(地点選定リスト!$R$7:$R$842,MATCH(D551,地点選定リスト!$M$7:$M$842,0))</f>
        <v>-1.3</v>
      </c>
    </row>
    <row r="552" spans="1:9" ht="21.75" customHeight="1">
      <c r="A552" s="40">
        <v>550</v>
      </c>
      <c r="B552" s="30" t="s">
        <v>2715</v>
      </c>
      <c r="C552" s="28" t="s">
        <v>2721</v>
      </c>
      <c r="D552" s="27" t="str">
        <f t="shared" si="8"/>
        <v>京都府　園部</v>
      </c>
      <c r="E552" s="31">
        <v>2.2999999999999998</v>
      </c>
      <c r="F552" s="39">
        <v>-2.2999999999999998</v>
      </c>
      <c r="H552" s="27">
        <f>INDEX(地点選定リスト!$Q$7:$Q$842,MATCH(D552,地点選定リスト!$M$7:$M$842,0))</f>
        <v>2.2999999999999998</v>
      </c>
      <c r="I552" s="27">
        <f>INDEX(地点選定リスト!$R$7:$R$842,MATCH(D552,地点選定リスト!$M$7:$M$842,0))</f>
        <v>-2.2999999999999998</v>
      </c>
    </row>
    <row r="553" spans="1:9" ht="21.75" customHeight="1">
      <c r="A553" s="40">
        <v>551</v>
      </c>
      <c r="B553" s="30" t="s">
        <v>2715</v>
      </c>
      <c r="C553" s="28" t="s">
        <v>2720</v>
      </c>
      <c r="D553" s="27" t="str">
        <f t="shared" si="8"/>
        <v>京都府　福知山</v>
      </c>
      <c r="E553" s="31">
        <v>2.8</v>
      </c>
      <c r="F553" s="39">
        <v>-0.2</v>
      </c>
      <c r="H553" s="27">
        <f>INDEX(地点選定リスト!$Q$7:$Q$842,MATCH(D553,地点選定リスト!$M$7:$M$842,0))</f>
        <v>2.8</v>
      </c>
      <c r="I553" s="27">
        <f>INDEX(地点選定リスト!$R$7:$R$842,MATCH(D553,地点選定リスト!$M$7:$M$842,0))</f>
        <v>-0.2</v>
      </c>
    </row>
    <row r="554" spans="1:9" ht="21.75" customHeight="1">
      <c r="A554" s="40">
        <v>552</v>
      </c>
      <c r="B554" s="30" t="s">
        <v>2715</v>
      </c>
      <c r="C554" s="28" t="s">
        <v>2719</v>
      </c>
      <c r="D554" s="27" t="str">
        <f t="shared" si="8"/>
        <v>京都府　舞鶴</v>
      </c>
      <c r="E554" s="31">
        <v>3.6</v>
      </c>
      <c r="F554" s="39">
        <v>0.7</v>
      </c>
      <c r="H554" s="27">
        <f>INDEX(地点選定リスト!$Q$7:$Q$842,MATCH(D554,地点選定リスト!$M$7:$M$842,0))</f>
        <v>3.6</v>
      </c>
      <c r="I554" s="27">
        <f>INDEX(地点選定リスト!$R$7:$R$842,MATCH(D554,地点選定リスト!$M$7:$M$842,0))</f>
        <v>0.7</v>
      </c>
    </row>
    <row r="555" spans="1:9" ht="21.75" customHeight="1">
      <c r="A555" s="40">
        <v>553</v>
      </c>
      <c r="B555" s="30" t="s">
        <v>2715</v>
      </c>
      <c r="C555" s="28" t="s">
        <v>2718</v>
      </c>
      <c r="D555" s="27" t="str">
        <f t="shared" si="8"/>
        <v>京都府　京田辺</v>
      </c>
      <c r="E555" s="48">
        <v>4</v>
      </c>
      <c r="F555" s="49">
        <v>-0.1</v>
      </c>
      <c r="H555" s="27">
        <f>INDEX(地点選定リスト!$Q$7:$Q$842,MATCH(D555,地点選定リスト!$M$7:$M$842,0))</f>
        <v>4</v>
      </c>
      <c r="I555" s="27">
        <f>INDEX(地点選定リスト!$R$7:$R$842,MATCH(D555,地点選定リスト!$M$7:$M$842,0))</f>
        <v>-0.1</v>
      </c>
    </row>
    <row r="556" spans="1:9" ht="21.75" customHeight="1">
      <c r="A556" s="40">
        <v>554</v>
      </c>
      <c r="B556" s="30" t="s">
        <v>2715</v>
      </c>
      <c r="C556" s="28" t="s">
        <v>2717</v>
      </c>
      <c r="D556" s="27" t="str">
        <f t="shared" si="8"/>
        <v>京都府　宮津</v>
      </c>
      <c r="E556" s="31">
        <v>4.0999999999999996</v>
      </c>
      <c r="F556" s="39">
        <v>0.9</v>
      </c>
      <c r="H556" s="27">
        <f>INDEX(地点選定リスト!$Q$7:$Q$842,MATCH(D556,地点選定リスト!$M$7:$M$842,0))</f>
        <v>4.0999999999999996</v>
      </c>
      <c r="I556" s="27">
        <f>INDEX(地点選定リスト!$R$7:$R$842,MATCH(D556,地点選定リスト!$M$7:$M$842,0))</f>
        <v>0.9</v>
      </c>
    </row>
    <row r="557" spans="1:9" ht="21.75" customHeight="1">
      <c r="A557" s="40">
        <v>555</v>
      </c>
      <c r="B557" s="30" t="s">
        <v>2715</v>
      </c>
      <c r="C557" s="28" t="s">
        <v>2716</v>
      </c>
      <c r="D557" s="27" t="str">
        <f t="shared" si="8"/>
        <v>京都府　京都</v>
      </c>
      <c r="E557" s="31">
        <v>4.5999999999999996</v>
      </c>
      <c r="F557" s="39">
        <v>1.4</v>
      </c>
      <c r="H557" s="27">
        <f>INDEX(地点選定リスト!$Q$7:$Q$842,MATCH(D557,地点選定リスト!$M$7:$M$842,0))</f>
        <v>4.5999999999999996</v>
      </c>
      <c r="I557" s="27">
        <f>INDEX(地点選定リスト!$R$7:$R$842,MATCH(D557,地点選定リスト!$M$7:$M$842,0))</f>
        <v>1.4</v>
      </c>
    </row>
    <row r="558" spans="1:9" ht="21.75" customHeight="1">
      <c r="A558" s="40">
        <v>556</v>
      </c>
      <c r="B558" s="30" t="s">
        <v>2715</v>
      </c>
      <c r="C558" s="28" t="s">
        <v>2714</v>
      </c>
      <c r="D558" s="27" t="str">
        <f t="shared" si="8"/>
        <v>京都府　間人</v>
      </c>
      <c r="E558" s="31">
        <v>5.5</v>
      </c>
      <c r="F558" s="39">
        <v>3.2</v>
      </c>
      <c r="H558" s="27">
        <f>INDEX(地点選定リスト!$Q$7:$Q$842,MATCH(D558,地点選定リスト!$M$7:$M$842,0))</f>
        <v>5.5</v>
      </c>
      <c r="I558" s="27">
        <f>INDEX(地点選定リスト!$R$7:$R$842,MATCH(D558,地点選定リスト!$M$7:$M$842,0))</f>
        <v>3.2</v>
      </c>
    </row>
    <row r="559" spans="1:9" ht="21.75" customHeight="1">
      <c r="A559" s="40">
        <v>557</v>
      </c>
      <c r="B559" s="30" t="s">
        <v>2708</v>
      </c>
      <c r="C559" s="28" t="s">
        <v>2713</v>
      </c>
      <c r="D559" s="27" t="str">
        <f t="shared" si="8"/>
        <v>大阪府　生駒山</v>
      </c>
      <c r="E559" s="31">
        <v>0.7</v>
      </c>
      <c r="F559" s="39">
        <v>-1.5</v>
      </c>
      <c r="H559" s="27">
        <f>INDEX(地点選定リスト!$Q$7:$Q$842,MATCH(D559,地点選定リスト!$M$7:$M$842,0))</f>
        <v>0.7</v>
      </c>
      <c r="I559" s="27">
        <f>INDEX(地点選定リスト!$R$7:$R$842,MATCH(D559,地点選定リスト!$M$7:$M$842,0))</f>
        <v>-1.5</v>
      </c>
    </row>
    <row r="560" spans="1:9" ht="21.75" customHeight="1">
      <c r="A560" s="40">
        <v>558</v>
      </c>
      <c r="B560" s="30" t="s">
        <v>2708</v>
      </c>
      <c r="C560" s="28" t="s">
        <v>2712</v>
      </c>
      <c r="D560" s="27" t="str">
        <f t="shared" si="8"/>
        <v>大阪府　能勢</v>
      </c>
      <c r="E560" s="31">
        <v>2.2000000000000002</v>
      </c>
      <c r="F560" s="39">
        <v>-1.7</v>
      </c>
      <c r="H560" s="27">
        <f>INDEX(地点選定リスト!$Q$7:$Q$842,MATCH(D560,地点選定リスト!$M$7:$M$842,0))</f>
        <v>2.2000000000000002</v>
      </c>
      <c r="I560" s="27">
        <f>INDEX(地点選定リスト!$R$7:$R$842,MATCH(D560,地点選定リスト!$M$7:$M$842,0))</f>
        <v>-1.7</v>
      </c>
    </row>
    <row r="561" spans="1:10" ht="21.75" customHeight="1">
      <c r="A561" s="40">
        <v>559</v>
      </c>
      <c r="B561" s="30" t="s">
        <v>2708</v>
      </c>
      <c r="C561" s="28" t="s">
        <v>2711</v>
      </c>
      <c r="D561" s="27" t="str">
        <f t="shared" si="8"/>
        <v>大阪府　枚方</v>
      </c>
      <c r="E561" s="31">
        <v>5</v>
      </c>
      <c r="F561" s="39">
        <v>1.6</v>
      </c>
      <c r="H561" s="27">
        <f>INDEX(地点選定リスト!$Q$7:$Q$842,MATCH(D561,地点選定リスト!$M$7:$M$842,0))</f>
        <v>5</v>
      </c>
      <c r="I561" s="27">
        <f>INDEX(地点選定リスト!$R$7:$R$842,MATCH(D561,地点選定リスト!$M$7:$M$842,0))</f>
        <v>1.6</v>
      </c>
    </row>
    <row r="562" spans="1:10" ht="21.75" customHeight="1">
      <c r="A562" s="40">
        <v>560</v>
      </c>
      <c r="B562" s="30" t="s">
        <v>2708</v>
      </c>
      <c r="C562" s="28" t="s">
        <v>2710</v>
      </c>
      <c r="D562" s="27" t="str">
        <f t="shared" si="8"/>
        <v>大阪府　熊取</v>
      </c>
      <c r="E562" s="31">
        <v>5.2</v>
      </c>
      <c r="F562" s="39">
        <v>2</v>
      </c>
      <c r="H562" s="27">
        <f>INDEX(地点選定リスト!$Q$7:$Q$842,MATCH(D562,地点選定リスト!$M$7:$M$842,0))</f>
        <v>5.2</v>
      </c>
      <c r="I562" s="27">
        <f>INDEX(地点選定リスト!$R$7:$R$842,MATCH(D562,地点選定リスト!$M$7:$M$842,0))</f>
        <v>2</v>
      </c>
    </row>
    <row r="563" spans="1:10" ht="21.75" customHeight="1">
      <c r="A563" s="40">
        <v>561</v>
      </c>
      <c r="B563" s="30" t="s">
        <v>2708</v>
      </c>
      <c r="C563" s="28" t="s">
        <v>2709</v>
      </c>
      <c r="D563" s="27" t="str">
        <f t="shared" si="8"/>
        <v>大阪府　堺</v>
      </c>
      <c r="E563" s="31">
        <v>5.4</v>
      </c>
      <c r="F563" s="39">
        <v>1.5</v>
      </c>
      <c r="H563" s="27">
        <f>INDEX(地点選定リスト!$Q$7:$Q$842,MATCH(D563,地点選定リスト!$M$7:$M$842,0))</f>
        <v>5.4</v>
      </c>
      <c r="I563" s="27">
        <f>INDEX(地点選定リスト!$R$7:$R$842,MATCH(D563,地点選定リスト!$M$7:$M$842,0))</f>
        <v>1.5</v>
      </c>
    </row>
    <row r="564" spans="1:10" ht="21.75" customHeight="1">
      <c r="A564" s="40">
        <v>562</v>
      </c>
      <c r="B564" s="30" t="s">
        <v>2708</v>
      </c>
      <c r="C564" s="28" t="s">
        <v>2707</v>
      </c>
      <c r="D564" s="27" t="str">
        <f t="shared" si="8"/>
        <v>大阪府　大阪</v>
      </c>
      <c r="E564" s="31">
        <v>6.2</v>
      </c>
      <c r="F564" s="39">
        <v>3.2</v>
      </c>
      <c r="H564" s="27">
        <f>INDEX(地点選定リスト!$Q$7:$Q$842,MATCH(D564,地点選定リスト!$M$7:$M$842,0))</f>
        <v>6.2</v>
      </c>
      <c r="I564" s="27">
        <f>INDEX(地点選定リスト!$R$7:$R$842,MATCH(D564,地点選定リスト!$M$7:$M$842,0))</f>
        <v>3.2</v>
      </c>
    </row>
    <row r="565" spans="1:10" ht="21.75" customHeight="1">
      <c r="A565" s="40">
        <v>563</v>
      </c>
      <c r="B565" s="30" t="s">
        <v>2689</v>
      </c>
      <c r="C565" s="61" t="s">
        <v>3291</v>
      </c>
      <c r="D565" s="27" t="str">
        <f t="shared" si="8"/>
        <v>兵庫県　村岡</v>
      </c>
      <c r="E565" s="31">
        <v>0.9</v>
      </c>
      <c r="F565" s="39">
        <v>-0.9</v>
      </c>
      <c r="H565" s="27">
        <f>INDEX(地点選定リスト!$Q$7:$Q$842,MATCH(D565,地点選定リスト!$M$7:$M$842,0))</f>
        <v>0.9</v>
      </c>
      <c r="I565" s="27">
        <f>INDEX(地点選定リスト!$R$7:$R$842,MATCH(D565,地点選定リスト!$M$7:$M$842,0))</f>
        <v>-0.9</v>
      </c>
      <c r="J565" s="27" t="s">
        <v>3292</v>
      </c>
    </row>
    <row r="566" spans="1:10" ht="21.75" customHeight="1">
      <c r="A566" s="40">
        <v>564</v>
      </c>
      <c r="B566" s="30" t="s">
        <v>2689</v>
      </c>
      <c r="C566" s="28" t="s">
        <v>2706</v>
      </c>
      <c r="D566" s="27" t="str">
        <f t="shared" si="8"/>
        <v>兵庫県　一宮</v>
      </c>
      <c r="E566" s="31">
        <v>2.1</v>
      </c>
      <c r="F566" s="39">
        <v>-0.9</v>
      </c>
      <c r="H566" s="27">
        <f>INDEX(地点選定リスト!$Q$7:$Q$842,MATCH(D566,地点選定リスト!$M$7:$M$842,0))</f>
        <v>2.1</v>
      </c>
      <c r="I566" s="27">
        <f>INDEX(地点選定リスト!$R$7:$R$842,MATCH(D566,地点選定リスト!$M$7:$M$842,0))</f>
        <v>-0.9</v>
      </c>
    </row>
    <row r="567" spans="1:10" ht="21.75" customHeight="1">
      <c r="A567" s="40">
        <v>565</v>
      </c>
      <c r="B567" s="30" t="s">
        <v>2689</v>
      </c>
      <c r="C567" s="28" t="s">
        <v>2705</v>
      </c>
      <c r="D567" s="27" t="str">
        <f t="shared" si="8"/>
        <v>兵庫県　三田</v>
      </c>
      <c r="E567" s="31">
        <v>2.1</v>
      </c>
      <c r="F567" s="39">
        <v>-2.1</v>
      </c>
      <c r="H567" s="27">
        <f>INDEX(地点選定リスト!$Q$7:$Q$842,MATCH(D567,地点選定リスト!$M$7:$M$842,0))</f>
        <v>2.1</v>
      </c>
      <c r="I567" s="27">
        <f>INDEX(地点選定リスト!$R$7:$R$842,MATCH(D567,地点選定リスト!$M$7:$M$842,0))</f>
        <v>-2.1</v>
      </c>
    </row>
    <row r="568" spans="1:10" ht="21.75" customHeight="1">
      <c r="A568" s="40">
        <v>566</v>
      </c>
      <c r="B568" s="30" t="s">
        <v>2689</v>
      </c>
      <c r="C568" s="28" t="s">
        <v>2704</v>
      </c>
      <c r="D568" s="27" t="str">
        <f t="shared" si="8"/>
        <v>兵庫県　生野</v>
      </c>
      <c r="E568" s="31">
        <v>2.2000000000000002</v>
      </c>
      <c r="F568" s="39">
        <v>-0.8</v>
      </c>
      <c r="H568" s="27">
        <f>INDEX(地点選定リスト!$Q$7:$Q$842,MATCH(D568,地点選定リスト!$M$7:$M$842,0))</f>
        <v>2.2000000000000002</v>
      </c>
      <c r="I568" s="27">
        <f>INDEX(地点選定リスト!$R$7:$R$842,MATCH(D568,地点選定リスト!$M$7:$M$842,0))</f>
        <v>-0.8</v>
      </c>
    </row>
    <row r="569" spans="1:10" ht="21.75" customHeight="1">
      <c r="A569" s="40">
        <v>567</v>
      </c>
      <c r="B569" s="30" t="s">
        <v>2689</v>
      </c>
      <c r="C569" s="28" t="s">
        <v>2703</v>
      </c>
      <c r="D569" s="27" t="str">
        <f t="shared" si="8"/>
        <v>兵庫県　和田山</v>
      </c>
      <c r="E569" s="31">
        <v>2.4</v>
      </c>
      <c r="F569" s="39">
        <v>-0.7</v>
      </c>
      <c r="H569" s="27">
        <f>INDEX(地点選定リスト!$Q$7:$Q$842,MATCH(D569,地点選定リスト!$M$7:$M$842,0))</f>
        <v>2.4</v>
      </c>
      <c r="I569" s="27">
        <f>INDEX(地点選定リスト!$R$7:$R$842,MATCH(D569,地点選定リスト!$M$7:$M$842,0))</f>
        <v>-0.7</v>
      </c>
    </row>
    <row r="570" spans="1:10" ht="21.75" customHeight="1">
      <c r="A570" s="40">
        <v>568</v>
      </c>
      <c r="B570" s="30" t="s">
        <v>2689</v>
      </c>
      <c r="C570" s="28" t="s">
        <v>2702</v>
      </c>
      <c r="D570" s="27" t="str">
        <f t="shared" si="8"/>
        <v>兵庫県　西脇</v>
      </c>
      <c r="E570" s="31">
        <v>2.7</v>
      </c>
      <c r="F570" s="39">
        <v>-1.4</v>
      </c>
      <c r="H570" s="27">
        <f>INDEX(地点選定リスト!$Q$7:$Q$842,MATCH(D570,地点選定リスト!$M$7:$M$842,0))</f>
        <v>2.7</v>
      </c>
      <c r="I570" s="27">
        <f>INDEX(地点選定リスト!$R$7:$R$842,MATCH(D570,地点選定リスト!$M$7:$M$842,0))</f>
        <v>-1.4</v>
      </c>
    </row>
    <row r="571" spans="1:10" ht="21.75" customHeight="1">
      <c r="A571" s="40">
        <v>569</v>
      </c>
      <c r="B571" s="30" t="s">
        <v>2689</v>
      </c>
      <c r="C571" s="28" t="s">
        <v>2701</v>
      </c>
      <c r="D571" s="27" t="str">
        <f t="shared" si="8"/>
        <v>兵庫県　柏原</v>
      </c>
      <c r="E571" s="31">
        <v>2.8</v>
      </c>
      <c r="F571" s="39">
        <v>-0.5</v>
      </c>
      <c r="H571" s="27">
        <f>INDEX(地点選定リスト!$Q$7:$Q$842,MATCH(D571,地点選定リスト!$M$7:$M$842,0))</f>
        <v>2.8</v>
      </c>
      <c r="I571" s="27">
        <f>INDEX(地点選定リスト!$R$7:$R$842,MATCH(D571,地点選定リスト!$M$7:$M$842,0))</f>
        <v>-0.5</v>
      </c>
    </row>
    <row r="572" spans="1:10" ht="21.75" customHeight="1">
      <c r="A572" s="40">
        <v>570</v>
      </c>
      <c r="B572" s="30" t="s">
        <v>2689</v>
      </c>
      <c r="C572" s="28" t="s">
        <v>2700</v>
      </c>
      <c r="D572" s="27" t="str">
        <f t="shared" si="8"/>
        <v>兵庫県　豊岡</v>
      </c>
      <c r="E572" s="31">
        <v>3.1</v>
      </c>
      <c r="F572" s="39">
        <v>0.3</v>
      </c>
      <c r="H572" s="27">
        <f>INDEX(地点選定リスト!$Q$7:$Q$842,MATCH(D572,地点選定リスト!$M$7:$M$842,0))</f>
        <v>3.1</v>
      </c>
      <c r="I572" s="27">
        <f>INDEX(地点選定リスト!$R$7:$R$842,MATCH(D572,地点選定リスト!$M$7:$M$842,0))</f>
        <v>0.3</v>
      </c>
    </row>
    <row r="573" spans="1:10" ht="21.75" customHeight="1">
      <c r="A573" s="40">
        <v>571</v>
      </c>
      <c r="B573" s="30" t="s">
        <v>2689</v>
      </c>
      <c r="C573" s="28" t="s">
        <v>2699</v>
      </c>
      <c r="D573" s="27" t="str">
        <f t="shared" si="8"/>
        <v>兵庫県　上郡</v>
      </c>
      <c r="E573" s="31">
        <v>3.2</v>
      </c>
      <c r="F573" s="39">
        <v>-1.3</v>
      </c>
      <c r="H573" s="27">
        <f>INDEX(地点選定リスト!$Q$7:$Q$842,MATCH(D573,地点選定リスト!$M$7:$M$842,0))</f>
        <v>3.2</v>
      </c>
      <c r="I573" s="27">
        <f>INDEX(地点選定リスト!$R$7:$R$842,MATCH(D573,地点選定リスト!$M$7:$M$842,0))</f>
        <v>-1.3</v>
      </c>
    </row>
    <row r="574" spans="1:10" ht="21.75" customHeight="1">
      <c r="A574" s="40">
        <v>572</v>
      </c>
      <c r="B574" s="30" t="s">
        <v>2689</v>
      </c>
      <c r="C574" s="28" t="s">
        <v>2698</v>
      </c>
      <c r="D574" s="27" t="str">
        <f t="shared" si="8"/>
        <v>兵庫県　福崎</v>
      </c>
      <c r="E574" s="31">
        <v>3.3</v>
      </c>
      <c r="F574" s="39">
        <v>-0.7</v>
      </c>
      <c r="H574" s="27">
        <f>INDEX(地点選定リスト!$Q$7:$Q$842,MATCH(D574,地点選定リスト!$M$7:$M$842,0))</f>
        <v>3.3</v>
      </c>
      <c r="I574" s="27">
        <f>INDEX(地点選定リスト!$R$7:$R$842,MATCH(D574,地点選定リスト!$M$7:$M$842,0))</f>
        <v>-0.7</v>
      </c>
    </row>
    <row r="575" spans="1:10" ht="21.75" customHeight="1">
      <c r="A575" s="40">
        <v>573</v>
      </c>
      <c r="B575" s="30" t="s">
        <v>2689</v>
      </c>
      <c r="C575" s="28" t="s">
        <v>2697</v>
      </c>
      <c r="D575" s="27" t="str">
        <f t="shared" si="8"/>
        <v>兵庫県　三木</v>
      </c>
      <c r="E575" s="31">
        <v>3.5</v>
      </c>
      <c r="F575" s="39">
        <v>-0.1</v>
      </c>
      <c r="H575" s="27">
        <f>INDEX(地点選定リスト!$Q$7:$Q$842,MATCH(D575,地点選定リスト!$M$7:$M$842,0))</f>
        <v>3.5</v>
      </c>
      <c r="I575" s="27">
        <f>INDEX(地点選定リスト!$R$7:$R$842,MATCH(D575,地点選定リスト!$M$7:$M$842,0))</f>
        <v>-0.1</v>
      </c>
    </row>
    <row r="576" spans="1:10" ht="21.75" customHeight="1">
      <c r="A576" s="40">
        <v>574</v>
      </c>
      <c r="B576" s="30" t="s">
        <v>2689</v>
      </c>
      <c r="C576" s="28" t="s">
        <v>2696</v>
      </c>
      <c r="D576" s="27" t="str">
        <f t="shared" si="8"/>
        <v>兵庫県　香住</v>
      </c>
      <c r="E576" s="31">
        <v>4.2</v>
      </c>
      <c r="F576" s="39">
        <v>1.6</v>
      </c>
      <c r="H576" s="27">
        <f>INDEX(地点選定リスト!$Q$7:$Q$842,MATCH(D576,地点選定リスト!$M$7:$M$842,0))</f>
        <v>4.2</v>
      </c>
      <c r="I576" s="27">
        <f>INDEX(地点選定リスト!$R$7:$R$842,MATCH(D576,地点選定リスト!$M$7:$M$842,0))</f>
        <v>1.6</v>
      </c>
    </row>
    <row r="577" spans="1:9" ht="21.75" customHeight="1">
      <c r="A577" s="40">
        <v>575</v>
      </c>
      <c r="B577" s="30" t="s">
        <v>2689</v>
      </c>
      <c r="C577" s="28" t="s">
        <v>2695</v>
      </c>
      <c r="D577" s="27" t="str">
        <f t="shared" si="8"/>
        <v>兵庫県　姫路</v>
      </c>
      <c r="E577" s="31">
        <v>4.2</v>
      </c>
      <c r="F577" s="39">
        <v>0.4</v>
      </c>
      <c r="H577" s="27">
        <f>INDEX(地点選定リスト!$Q$7:$Q$842,MATCH(D577,地点選定リスト!$M$7:$M$842,0))</f>
        <v>4.2</v>
      </c>
      <c r="I577" s="27">
        <f>INDEX(地点選定リスト!$R$7:$R$842,MATCH(D577,地点選定リスト!$M$7:$M$842,0))</f>
        <v>0.4</v>
      </c>
    </row>
    <row r="578" spans="1:9" ht="21.75" customHeight="1">
      <c r="A578" s="40">
        <v>576</v>
      </c>
      <c r="B578" s="30" t="s">
        <v>2689</v>
      </c>
      <c r="C578" s="28" t="s">
        <v>2694</v>
      </c>
      <c r="D578" s="27" t="str">
        <f t="shared" si="8"/>
        <v>兵庫県　家島</v>
      </c>
      <c r="E578" s="31">
        <v>5.0999999999999996</v>
      </c>
      <c r="F578" s="39">
        <v>2.2000000000000002</v>
      </c>
      <c r="H578" s="27">
        <f>INDEX(地点選定リスト!$Q$7:$Q$842,MATCH(D578,地点選定リスト!$M$7:$M$842,0))</f>
        <v>5.0999999999999996</v>
      </c>
      <c r="I578" s="27">
        <f>INDEX(地点選定リスト!$R$7:$R$842,MATCH(D578,地点選定リスト!$M$7:$M$842,0))</f>
        <v>2.2000000000000002</v>
      </c>
    </row>
    <row r="579" spans="1:9" ht="21.75" customHeight="1">
      <c r="A579" s="40">
        <v>577</v>
      </c>
      <c r="B579" s="30" t="s">
        <v>2689</v>
      </c>
      <c r="C579" s="28" t="s">
        <v>2693</v>
      </c>
      <c r="D579" s="27" t="str">
        <f t="shared" si="8"/>
        <v>兵庫県　洲本</v>
      </c>
      <c r="E579" s="31">
        <v>5.2</v>
      </c>
      <c r="F579" s="39">
        <v>2.6</v>
      </c>
      <c r="H579" s="27">
        <f>INDEX(地点選定リスト!$Q$7:$Q$842,MATCH(D579,地点選定リスト!$M$7:$M$842,0))</f>
        <v>5.2</v>
      </c>
      <c r="I579" s="27">
        <f>INDEX(地点選定リスト!$R$7:$R$842,MATCH(D579,地点選定リスト!$M$7:$M$842,0))</f>
        <v>2.6</v>
      </c>
    </row>
    <row r="580" spans="1:9" ht="21.75" customHeight="1">
      <c r="A580" s="40">
        <v>578</v>
      </c>
      <c r="B580" s="30" t="s">
        <v>2689</v>
      </c>
      <c r="C580" s="28" t="s">
        <v>2692</v>
      </c>
      <c r="D580" s="27" t="str">
        <f t="shared" ref="D580:D643" si="9">B580&amp;"　"&amp;C580</f>
        <v>兵庫県　明石</v>
      </c>
      <c r="E580" s="31">
        <v>5.3</v>
      </c>
      <c r="F580" s="39">
        <v>1.7</v>
      </c>
      <c r="H580" s="27">
        <f>INDEX(地点選定リスト!$Q$7:$Q$842,MATCH(D580,地点選定リスト!$M$7:$M$842,0))</f>
        <v>5.3</v>
      </c>
      <c r="I580" s="27">
        <f>INDEX(地点選定リスト!$R$7:$R$842,MATCH(D580,地点選定リスト!$M$7:$M$842,0))</f>
        <v>1.7</v>
      </c>
    </row>
    <row r="581" spans="1:9" ht="21.75" customHeight="1">
      <c r="A581" s="40">
        <v>579</v>
      </c>
      <c r="B581" s="30" t="s">
        <v>2689</v>
      </c>
      <c r="C581" s="28" t="s">
        <v>2691</v>
      </c>
      <c r="D581" s="27" t="str">
        <f t="shared" si="9"/>
        <v>兵庫県　郡家</v>
      </c>
      <c r="E581" s="31">
        <v>5.5</v>
      </c>
      <c r="F581" s="39">
        <v>1.9</v>
      </c>
      <c r="H581" s="27">
        <f>INDEX(地点選定リスト!$Q$7:$Q$842,MATCH(D581,地点選定リスト!$M$7:$M$842,0))</f>
        <v>5.5</v>
      </c>
      <c r="I581" s="27">
        <f>INDEX(地点選定リスト!$R$7:$R$842,MATCH(D581,地点選定リスト!$M$7:$M$842,0))</f>
        <v>1.9</v>
      </c>
    </row>
    <row r="582" spans="1:9" ht="21.75" customHeight="1">
      <c r="A582" s="40">
        <v>580</v>
      </c>
      <c r="B582" s="30" t="s">
        <v>2689</v>
      </c>
      <c r="C582" s="28" t="s">
        <v>2690</v>
      </c>
      <c r="D582" s="27" t="str">
        <f t="shared" si="9"/>
        <v>兵庫県　南淡</v>
      </c>
      <c r="E582" s="31">
        <v>5.9</v>
      </c>
      <c r="F582" s="39">
        <v>2.8</v>
      </c>
      <c r="H582" s="27">
        <f>INDEX(地点選定リスト!$Q$7:$Q$842,MATCH(D582,地点選定リスト!$M$7:$M$842,0))</f>
        <v>5.9</v>
      </c>
      <c r="I582" s="27">
        <f>INDEX(地点選定リスト!$R$7:$R$842,MATCH(D582,地点選定リスト!$M$7:$M$842,0))</f>
        <v>2.8</v>
      </c>
    </row>
    <row r="583" spans="1:9" ht="21.75" customHeight="1">
      <c r="A583" s="40">
        <v>581</v>
      </c>
      <c r="B583" s="30" t="s">
        <v>2689</v>
      </c>
      <c r="C583" s="28" t="s">
        <v>2688</v>
      </c>
      <c r="D583" s="27" t="str">
        <f t="shared" si="9"/>
        <v>兵庫県　神戸</v>
      </c>
      <c r="E583" s="31">
        <v>6</v>
      </c>
      <c r="F583" s="39">
        <v>3.3</v>
      </c>
      <c r="H583" s="27">
        <f>INDEX(地点選定リスト!$Q$7:$Q$842,MATCH(D583,地点選定リスト!$M$7:$M$842,0))</f>
        <v>6</v>
      </c>
      <c r="I583" s="27">
        <f>INDEX(地点選定リスト!$R$7:$R$842,MATCH(D583,地点選定リスト!$M$7:$M$842,0))</f>
        <v>3.3</v>
      </c>
    </row>
    <row r="584" spans="1:9" ht="21.75" customHeight="1">
      <c r="A584" s="40">
        <v>582</v>
      </c>
      <c r="B584" s="30" t="s">
        <v>2682</v>
      </c>
      <c r="C584" s="28" t="s">
        <v>2687</v>
      </c>
      <c r="D584" s="27" t="str">
        <f t="shared" si="9"/>
        <v>奈良県　針</v>
      </c>
      <c r="E584" s="31">
        <v>1.2</v>
      </c>
      <c r="F584" s="39">
        <v>-2.1</v>
      </c>
      <c r="H584" s="27">
        <f>INDEX(地点選定リスト!$Q$7:$Q$842,MATCH(D584,地点選定リスト!$M$7:$M$842,0))</f>
        <v>1.2</v>
      </c>
      <c r="I584" s="27">
        <f>INDEX(地点選定リスト!$R$7:$R$842,MATCH(D584,地点選定リスト!$M$7:$M$842,0))</f>
        <v>-2.1</v>
      </c>
    </row>
    <row r="585" spans="1:9" ht="21.75" customHeight="1">
      <c r="A585" s="40">
        <v>583</v>
      </c>
      <c r="B585" s="30" t="s">
        <v>2682</v>
      </c>
      <c r="C585" s="28" t="s">
        <v>2686</v>
      </c>
      <c r="D585" s="27" t="str">
        <f t="shared" si="9"/>
        <v>奈良県　大宇陀</v>
      </c>
      <c r="E585" s="31">
        <v>2.4</v>
      </c>
      <c r="F585" s="39">
        <v>-1.8</v>
      </c>
      <c r="H585" s="27">
        <f>INDEX(地点選定リスト!$Q$7:$Q$842,MATCH(D585,地点選定リスト!$M$7:$M$842,0))</f>
        <v>2.4</v>
      </c>
      <c r="I585" s="27">
        <f>INDEX(地点選定リスト!$R$7:$R$842,MATCH(D585,地点選定リスト!$M$7:$M$842,0))</f>
        <v>-1.8</v>
      </c>
    </row>
    <row r="586" spans="1:9" ht="21.75" customHeight="1">
      <c r="A586" s="40">
        <v>584</v>
      </c>
      <c r="B586" s="30" t="s">
        <v>2682</v>
      </c>
      <c r="C586" s="28" t="s">
        <v>2685</v>
      </c>
      <c r="D586" s="27" t="str">
        <f t="shared" si="9"/>
        <v>奈良県　上北山</v>
      </c>
      <c r="E586" s="31">
        <v>2.9</v>
      </c>
      <c r="F586" s="39">
        <v>-0.3</v>
      </c>
      <c r="H586" s="27">
        <f>INDEX(地点選定リスト!$Q$7:$Q$842,MATCH(D586,地点選定リスト!$M$7:$M$842,0))</f>
        <v>2.9</v>
      </c>
      <c r="I586" s="27">
        <f>INDEX(地点選定リスト!$R$7:$R$842,MATCH(D586,地点選定リスト!$M$7:$M$842,0))</f>
        <v>-0.3</v>
      </c>
    </row>
    <row r="587" spans="1:9" ht="21.75" customHeight="1">
      <c r="A587" s="40">
        <v>585</v>
      </c>
      <c r="B587" s="30" t="s">
        <v>2682</v>
      </c>
      <c r="C587" s="28" t="s">
        <v>2684</v>
      </c>
      <c r="D587" s="27" t="str">
        <f t="shared" si="9"/>
        <v>奈良県　風屋</v>
      </c>
      <c r="E587" s="31">
        <v>3.1</v>
      </c>
      <c r="F587" s="39">
        <v>-0.1</v>
      </c>
      <c r="H587" s="27">
        <f>INDEX(地点選定リスト!$Q$7:$Q$842,MATCH(D587,地点選定リスト!$M$7:$M$842,0))</f>
        <v>3.1</v>
      </c>
      <c r="I587" s="27">
        <f>INDEX(地点選定リスト!$R$7:$R$842,MATCH(D587,地点選定リスト!$M$7:$M$842,0))</f>
        <v>-0.1</v>
      </c>
    </row>
    <row r="588" spans="1:9" ht="21.75" customHeight="1">
      <c r="A588" s="40">
        <v>586</v>
      </c>
      <c r="B588" s="30" t="s">
        <v>2682</v>
      </c>
      <c r="C588" s="28" t="s">
        <v>2683</v>
      </c>
      <c r="D588" s="27" t="str">
        <f t="shared" si="9"/>
        <v>奈良県　五條</v>
      </c>
      <c r="E588" s="31">
        <v>3.2</v>
      </c>
      <c r="F588" s="39">
        <v>-0.3</v>
      </c>
      <c r="H588" s="27">
        <f>INDEX(地点選定リスト!$Q$7:$Q$842,MATCH(D588,地点選定リスト!$M$7:$M$842,0))</f>
        <v>3.2</v>
      </c>
      <c r="I588" s="27">
        <f>INDEX(地点選定リスト!$R$7:$R$842,MATCH(D588,地点選定リスト!$M$7:$M$842,0))</f>
        <v>-0.3</v>
      </c>
    </row>
    <row r="589" spans="1:9" ht="21.75" customHeight="1">
      <c r="A589" s="40">
        <v>587</v>
      </c>
      <c r="B589" s="30" t="s">
        <v>2682</v>
      </c>
      <c r="C589" s="28" t="s">
        <v>2681</v>
      </c>
      <c r="D589" s="27" t="str">
        <f t="shared" si="9"/>
        <v>奈良県　奈良</v>
      </c>
      <c r="E589" s="31">
        <v>4</v>
      </c>
      <c r="F589" s="39">
        <v>0.2</v>
      </c>
      <c r="H589" s="27">
        <f>INDEX(地点選定リスト!$Q$7:$Q$842,MATCH(D589,地点選定リスト!$M$7:$M$842,0))</f>
        <v>4</v>
      </c>
      <c r="I589" s="27">
        <f>INDEX(地点選定リスト!$R$7:$R$842,MATCH(D589,地点選定リスト!$M$7:$M$842,0))</f>
        <v>0.2</v>
      </c>
    </row>
    <row r="590" spans="1:9" ht="21.75" customHeight="1">
      <c r="A590" s="40">
        <v>588</v>
      </c>
      <c r="B590" s="30" t="s">
        <v>2672</v>
      </c>
      <c r="C590" s="28" t="s">
        <v>2680</v>
      </c>
      <c r="D590" s="27" t="str">
        <f t="shared" ref="D590:D600" si="10">B590&amp;C590</f>
        <v>和歌山県高野山</v>
      </c>
      <c r="E590" s="31">
        <v>-0.5</v>
      </c>
      <c r="F590" s="39">
        <v>-4</v>
      </c>
      <c r="H590" s="27">
        <f>INDEX(地点選定リスト!$Q$7:$Q$842,MATCH(D590,地点選定リスト!$M$7:$M$842,0))</f>
        <v>-0.5</v>
      </c>
      <c r="I590" s="27">
        <f>INDEX(地点選定リスト!$R$7:$R$842,MATCH(D590,地点選定リスト!$M$7:$M$842,0))</f>
        <v>-4</v>
      </c>
    </row>
    <row r="591" spans="1:9" ht="21.75" customHeight="1">
      <c r="A591" s="40">
        <v>589</v>
      </c>
      <c r="B591" s="30" t="s">
        <v>2672</v>
      </c>
      <c r="C591" s="61" t="s">
        <v>3299</v>
      </c>
      <c r="D591" s="27" t="str">
        <f t="shared" si="10"/>
        <v>和歌山県龍神</v>
      </c>
      <c r="E591" s="31">
        <v>2.2999999999999998</v>
      </c>
      <c r="F591" s="39">
        <v>-0.9</v>
      </c>
      <c r="H591" s="27">
        <f>INDEX(地点選定リスト!$Q$7:$Q$842,MATCH(D591,地点選定リスト!$M$7:$M$842,0))</f>
        <v>2.2999999999999998</v>
      </c>
      <c r="I591" s="27">
        <f>INDEX(地点選定リスト!$R$7:$R$842,MATCH(D591,地点選定リスト!$M$7:$M$842,0))</f>
        <v>-0.9</v>
      </c>
    </row>
    <row r="592" spans="1:9" ht="21.75" customHeight="1">
      <c r="A592" s="40">
        <v>590</v>
      </c>
      <c r="B592" s="30" t="s">
        <v>2672</v>
      </c>
      <c r="C592" s="28" t="s">
        <v>2553</v>
      </c>
      <c r="D592" s="27" t="str">
        <f t="shared" si="10"/>
        <v>和歌山県清水</v>
      </c>
      <c r="E592" s="31">
        <v>3</v>
      </c>
      <c r="F592" s="39">
        <v>-0.4</v>
      </c>
      <c r="H592" s="27">
        <f>INDEX(地点選定リスト!$Q$7:$Q$842,MATCH(D592,地点選定リスト!$M$7:$M$842,0))</f>
        <v>3</v>
      </c>
      <c r="I592" s="27">
        <f>INDEX(地点選定リスト!$R$7:$R$842,MATCH(D592,地点選定リスト!$M$7:$M$842,0))</f>
        <v>-0.4</v>
      </c>
    </row>
    <row r="593" spans="1:9" ht="21.75" customHeight="1">
      <c r="A593" s="40">
        <v>591</v>
      </c>
      <c r="B593" s="30" t="s">
        <v>2672</v>
      </c>
      <c r="C593" s="28" t="s">
        <v>2679</v>
      </c>
      <c r="D593" s="27" t="str">
        <f t="shared" si="10"/>
        <v>和歌山県かつらぎ</v>
      </c>
      <c r="E593" s="31">
        <v>3.7</v>
      </c>
      <c r="F593" s="39">
        <v>0.4</v>
      </c>
      <c r="H593" s="27">
        <f>INDEX(地点選定リスト!$Q$7:$Q$842,MATCH(D593,地点選定リスト!$M$7:$M$842,0))</f>
        <v>3.6</v>
      </c>
      <c r="I593" s="27">
        <f>INDEX(地点選定リスト!$R$7:$R$842,MATCH(D593,地点選定リスト!$M$7:$M$842,0))</f>
        <v>0.4</v>
      </c>
    </row>
    <row r="594" spans="1:9" ht="21.75" customHeight="1">
      <c r="A594" s="40">
        <v>592</v>
      </c>
      <c r="B594" s="30" t="s">
        <v>2672</v>
      </c>
      <c r="C594" s="28" t="s">
        <v>2678</v>
      </c>
      <c r="D594" s="27" t="str">
        <f t="shared" si="10"/>
        <v>和歌山県栗栖川</v>
      </c>
      <c r="E594" s="31">
        <v>3.9</v>
      </c>
      <c r="F594" s="39">
        <v>-0.7</v>
      </c>
      <c r="H594" s="27">
        <f>INDEX(地点選定リスト!$Q$7:$Q$842,MATCH(D594,地点選定リスト!$M$7:$M$842,0))</f>
        <v>3.9</v>
      </c>
      <c r="I594" s="27">
        <f>INDEX(地点選定リスト!$R$7:$R$842,MATCH(D594,地点選定リスト!$M$7:$M$842,0))</f>
        <v>-0.7</v>
      </c>
    </row>
    <row r="595" spans="1:9" ht="21.75" customHeight="1">
      <c r="A595" s="40">
        <v>593</v>
      </c>
      <c r="B595" s="30" t="s">
        <v>2672</v>
      </c>
      <c r="C595" s="28" t="s">
        <v>2677</v>
      </c>
      <c r="D595" s="27" t="str">
        <f t="shared" si="10"/>
        <v>和歌山県西川</v>
      </c>
      <c r="E595" s="31">
        <v>4.2</v>
      </c>
      <c r="F595" s="39">
        <v>-0.7</v>
      </c>
      <c r="H595" s="27">
        <f>INDEX(地点選定リスト!$Q$7:$Q$842,MATCH(D595,地点選定リスト!$M$7:$M$842,0))</f>
        <v>4.2</v>
      </c>
      <c r="I595" s="27">
        <f>INDEX(地点選定リスト!$R$7:$R$842,MATCH(D595,地点選定リスト!$M$7:$M$842,0))</f>
        <v>-0.7</v>
      </c>
    </row>
    <row r="596" spans="1:9" ht="21.75" customHeight="1">
      <c r="A596" s="40">
        <v>594</v>
      </c>
      <c r="B596" s="30" t="s">
        <v>2672</v>
      </c>
      <c r="C596" s="28" t="s">
        <v>2676</v>
      </c>
      <c r="D596" s="27" t="str">
        <f t="shared" si="10"/>
        <v>和歌山県川辺</v>
      </c>
      <c r="E596" s="31">
        <v>5.9</v>
      </c>
      <c r="F596" s="39">
        <v>2.2999999999999998</v>
      </c>
      <c r="H596" s="27">
        <f>INDEX(地点選定リスト!$Q$7:$Q$842,MATCH(D596,地点選定リスト!$M$7:$M$842,0))</f>
        <v>5.9</v>
      </c>
      <c r="I596" s="27">
        <f>INDEX(地点選定リスト!$R$7:$R$842,MATCH(D596,地点選定リスト!$M$7:$M$842,0))</f>
        <v>2.2999999999999998</v>
      </c>
    </row>
    <row r="597" spans="1:9" ht="21.75" customHeight="1">
      <c r="A597" s="40">
        <v>595</v>
      </c>
      <c r="B597" s="30" t="s">
        <v>2672</v>
      </c>
      <c r="C597" s="28" t="s">
        <v>2675</v>
      </c>
      <c r="D597" s="27" t="str">
        <f t="shared" si="10"/>
        <v>和歌山県和歌山</v>
      </c>
      <c r="E597" s="31">
        <v>6.1</v>
      </c>
      <c r="F597" s="39">
        <v>3.1</v>
      </c>
      <c r="H597" s="27">
        <f>INDEX(地点選定リスト!$Q$7:$Q$842,MATCH(D597,地点選定リスト!$M$7:$M$842,0))</f>
        <v>6.1</v>
      </c>
      <c r="I597" s="27">
        <f>INDEX(地点選定リスト!$R$7:$R$842,MATCH(D597,地点選定リスト!$M$7:$M$842,0))</f>
        <v>3.1</v>
      </c>
    </row>
    <row r="598" spans="1:9" ht="21.75" customHeight="1">
      <c r="A598" s="40">
        <v>596</v>
      </c>
      <c r="B598" s="30" t="s">
        <v>2672</v>
      </c>
      <c r="C598" s="28" t="s">
        <v>2674</v>
      </c>
      <c r="D598" s="27" t="str">
        <f t="shared" si="10"/>
        <v>和歌山県白浜</v>
      </c>
      <c r="E598" s="31">
        <v>6.9</v>
      </c>
      <c r="F598" s="39">
        <v>3.8</v>
      </c>
      <c r="H598" s="27">
        <f>INDEX(地点選定リスト!$Q$7:$Q$842,MATCH(D598,地点選定リスト!$M$7:$M$842,0))</f>
        <v>6.9</v>
      </c>
      <c r="I598" s="27">
        <f>INDEX(地点選定リスト!$R$7:$R$842,MATCH(D598,地点選定リスト!$M$7:$M$842,0))</f>
        <v>3.8</v>
      </c>
    </row>
    <row r="599" spans="1:9" ht="21.75" customHeight="1">
      <c r="A599" s="40">
        <v>597</v>
      </c>
      <c r="B599" s="30" t="s">
        <v>2672</v>
      </c>
      <c r="C599" s="28" t="s">
        <v>2673</v>
      </c>
      <c r="D599" s="27" t="str">
        <f t="shared" si="10"/>
        <v>和歌山県新宮</v>
      </c>
      <c r="E599" s="31">
        <v>7.7</v>
      </c>
      <c r="F599" s="39">
        <v>3.6</v>
      </c>
      <c r="H599" s="27">
        <f>INDEX(地点選定リスト!$Q$7:$Q$842,MATCH(D599,地点選定リスト!$M$7:$M$842,0))</f>
        <v>7.7</v>
      </c>
      <c r="I599" s="27">
        <f>INDEX(地点選定リスト!$R$7:$R$842,MATCH(D599,地点選定リスト!$M$7:$M$842,0))</f>
        <v>3.6</v>
      </c>
    </row>
    <row r="600" spans="1:9" ht="21.75" customHeight="1">
      <c r="A600" s="40">
        <v>598</v>
      </c>
      <c r="B600" s="30" t="s">
        <v>2672</v>
      </c>
      <c r="C600" s="28" t="s">
        <v>2671</v>
      </c>
      <c r="D600" s="27" t="str">
        <f t="shared" si="10"/>
        <v>和歌山県潮岬</v>
      </c>
      <c r="E600" s="31">
        <v>8.1</v>
      </c>
      <c r="F600" s="39">
        <v>4.9000000000000004</v>
      </c>
      <c r="H600" s="27">
        <f>INDEX(地点選定リスト!$Q$7:$Q$842,MATCH(D600,地点選定リスト!$M$7:$M$842,0))</f>
        <v>8.1</v>
      </c>
      <c r="I600" s="27">
        <f>INDEX(地点選定リスト!$R$7:$R$842,MATCH(D600,地点選定リスト!$M$7:$M$842,0))</f>
        <v>4.9000000000000004</v>
      </c>
    </row>
    <row r="601" spans="1:9" ht="21.75" customHeight="1">
      <c r="A601" s="40">
        <v>599</v>
      </c>
      <c r="B601" s="30" t="s">
        <v>2662</v>
      </c>
      <c r="C601" s="28" t="s">
        <v>2670</v>
      </c>
      <c r="D601" s="27" t="str">
        <f t="shared" si="9"/>
        <v>鳥取県　茶屋</v>
      </c>
      <c r="E601" s="31">
        <v>-0.4</v>
      </c>
      <c r="F601" s="39">
        <v>-3.8</v>
      </c>
      <c r="H601" s="27">
        <f>INDEX(地点選定リスト!$Q$7:$Q$842,MATCH(D601,地点選定リスト!$M$7:$M$842,0))</f>
        <v>-0.4</v>
      </c>
      <c r="I601" s="27">
        <f>INDEX(地点選定リスト!$R$7:$R$842,MATCH(D601,地点選定リスト!$M$7:$M$842,0))</f>
        <v>-3.8</v>
      </c>
    </row>
    <row r="602" spans="1:9" ht="21.75" customHeight="1">
      <c r="A602" s="40">
        <v>600</v>
      </c>
      <c r="B602" s="30" t="s">
        <v>2662</v>
      </c>
      <c r="C602" s="28" t="s">
        <v>2669</v>
      </c>
      <c r="D602" s="27" t="str">
        <f t="shared" si="9"/>
        <v>鳥取県　智頭</v>
      </c>
      <c r="E602" s="31">
        <v>1.2</v>
      </c>
      <c r="F602" s="39">
        <v>-1.8</v>
      </c>
      <c r="H602" s="27">
        <f>INDEX(地点選定リスト!$Q$7:$Q$842,MATCH(D602,地点選定リスト!$M$7:$M$842,0))</f>
        <v>1.2</v>
      </c>
      <c r="I602" s="27">
        <f>INDEX(地点選定リスト!$R$7:$R$842,MATCH(D602,地点選定リスト!$M$7:$M$842,0))</f>
        <v>-1.8</v>
      </c>
    </row>
    <row r="603" spans="1:9" ht="21.75" customHeight="1">
      <c r="A603" s="40">
        <v>601</v>
      </c>
      <c r="B603" s="30" t="s">
        <v>2662</v>
      </c>
      <c r="C603" s="28" t="s">
        <v>2668</v>
      </c>
      <c r="D603" s="27" t="str">
        <f t="shared" si="9"/>
        <v>鳥取県　岩井</v>
      </c>
      <c r="E603" s="31">
        <v>3.4</v>
      </c>
      <c r="F603" s="39">
        <v>0.1</v>
      </c>
      <c r="H603" s="27">
        <f>INDEX(地点選定リスト!$Q$7:$Q$842,MATCH(D603,地点選定リスト!$M$7:$M$842,0))</f>
        <v>3.4</v>
      </c>
      <c r="I603" s="27">
        <f>INDEX(地点選定リスト!$R$7:$R$842,MATCH(D603,地点選定リスト!$M$7:$M$842,0))</f>
        <v>0.1</v>
      </c>
    </row>
    <row r="604" spans="1:9" ht="21.75" customHeight="1">
      <c r="A604" s="40">
        <v>602</v>
      </c>
      <c r="B604" s="30" t="s">
        <v>2662</v>
      </c>
      <c r="C604" s="28" t="s">
        <v>2667</v>
      </c>
      <c r="D604" s="27" t="str">
        <f t="shared" si="9"/>
        <v>鳥取県　倉吉</v>
      </c>
      <c r="E604" s="31">
        <v>4</v>
      </c>
      <c r="F604" s="39">
        <v>1.2</v>
      </c>
      <c r="H604" s="27">
        <f>INDEX(地点選定リスト!$Q$7:$Q$842,MATCH(D604,地点選定リスト!$M$7:$M$842,0))</f>
        <v>4</v>
      </c>
      <c r="I604" s="27">
        <f>INDEX(地点選定リスト!$R$7:$R$842,MATCH(D604,地点選定リスト!$M$7:$M$842,0))</f>
        <v>1.2</v>
      </c>
    </row>
    <row r="605" spans="1:9" ht="21.75" customHeight="1">
      <c r="A605" s="40">
        <v>603</v>
      </c>
      <c r="B605" s="30" t="s">
        <v>2662</v>
      </c>
      <c r="C605" s="28" t="s">
        <v>2666</v>
      </c>
      <c r="D605" s="27" t="str">
        <f t="shared" si="9"/>
        <v>鳥取県　鳥取</v>
      </c>
      <c r="E605" s="31">
        <v>4.3</v>
      </c>
      <c r="F605" s="39">
        <v>1.2</v>
      </c>
      <c r="H605" s="27">
        <f>INDEX(地点選定リスト!$Q$7:$Q$842,MATCH(D605,地点選定リスト!$M$7:$M$842,0))</f>
        <v>4.3</v>
      </c>
      <c r="I605" s="27">
        <f>INDEX(地点選定リスト!$R$7:$R$842,MATCH(D605,地点選定リスト!$M$7:$M$842,0))</f>
        <v>1.2</v>
      </c>
    </row>
    <row r="606" spans="1:9" ht="21.75" customHeight="1">
      <c r="A606" s="40">
        <v>604</v>
      </c>
      <c r="B606" s="30" t="s">
        <v>2662</v>
      </c>
      <c r="C606" s="28" t="s">
        <v>2665</v>
      </c>
      <c r="D606" s="27" t="str">
        <f t="shared" si="9"/>
        <v>鳥取県　青谷</v>
      </c>
      <c r="E606" s="31">
        <v>4.5</v>
      </c>
      <c r="F606" s="39">
        <v>0.9</v>
      </c>
      <c r="H606" s="27">
        <f>INDEX(地点選定リスト!$Q$7:$Q$842,MATCH(D606,地点選定リスト!$M$7:$M$842,0))</f>
        <v>4.5</v>
      </c>
      <c r="I606" s="27">
        <f>INDEX(地点選定リスト!$R$7:$R$842,MATCH(D606,地点選定リスト!$M$7:$M$842,0))</f>
        <v>0.9</v>
      </c>
    </row>
    <row r="607" spans="1:9" ht="21.75" customHeight="1">
      <c r="A607" s="40">
        <v>605</v>
      </c>
      <c r="B607" s="30" t="s">
        <v>2662</v>
      </c>
      <c r="C607" s="28" t="s">
        <v>2664</v>
      </c>
      <c r="D607" s="27" t="str">
        <f t="shared" si="9"/>
        <v>鳥取県　境</v>
      </c>
      <c r="E607" s="31">
        <v>4.5999999999999996</v>
      </c>
      <c r="F607" s="39">
        <v>1.8</v>
      </c>
      <c r="H607" s="27">
        <f>INDEX(地点選定リスト!$Q$7:$Q$842,MATCH(D607,地点選定リスト!$M$7:$M$842,0))</f>
        <v>4.5999999999999996</v>
      </c>
      <c r="I607" s="27">
        <f>INDEX(地点選定リスト!$R$7:$R$842,MATCH(D607,地点選定リスト!$M$7:$M$842,0))</f>
        <v>1.8</v>
      </c>
    </row>
    <row r="608" spans="1:9" ht="21.75" customHeight="1">
      <c r="A608" s="40">
        <v>606</v>
      </c>
      <c r="B608" s="30" t="s">
        <v>2662</v>
      </c>
      <c r="C608" s="28" t="s">
        <v>2663</v>
      </c>
      <c r="D608" s="27" t="str">
        <f t="shared" si="9"/>
        <v>鳥取県　米子</v>
      </c>
      <c r="E608" s="31">
        <v>4.7</v>
      </c>
      <c r="F608" s="39">
        <v>1.2</v>
      </c>
      <c r="H608" s="27">
        <f>INDEX(地点選定リスト!$Q$7:$Q$842,MATCH(D608,地点選定リスト!$M$7:$M$842,0))</f>
        <v>4.7</v>
      </c>
      <c r="I608" s="27">
        <f>INDEX(地点選定リスト!$R$7:$R$842,MATCH(D608,地点選定リスト!$M$7:$M$842,0))</f>
        <v>1.2</v>
      </c>
    </row>
    <row r="609" spans="1:10" ht="21.75" customHeight="1">
      <c r="A609" s="40">
        <v>607</v>
      </c>
      <c r="B609" s="30" t="s">
        <v>2662</v>
      </c>
      <c r="C609" s="61" t="s">
        <v>3313</v>
      </c>
      <c r="D609" s="27" t="str">
        <f t="shared" si="9"/>
        <v>鳥取県　下市</v>
      </c>
      <c r="E609" s="31">
        <v>4.9000000000000004</v>
      </c>
      <c r="F609" s="39">
        <v>1.7</v>
      </c>
      <c r="H609" s="27">
        <f>INDEX(地点選定リスト!$Q$7:$Q$842,MATCH(D609,地点選定リスト!$M$7:$M$842,0))</f>
        <v>4.9000000000000004</v>
      </c>
      <c r="I609" s="27">
        <f>INDEX(地点選定リスト!$R$7:$R$842,MATCH(D609,地点選定リスト!$M$7:$M$842,0))</f>
        <v>1.7</v>
      </c>
      <c r="J609" s="27" t="s">
        <v>3312</v>
      </c>
    </row>
    <row r="610" spans="1:10" ht="21.75" customHeight="1">
      <c r="A610" s="40">
        <v>608</v>
      </c>
      <c r="B610" s="30" t="s">
        <v>2647</v>
      </c>
      <c r="C610" s="28" t="s">
        <v>2661</v>
      </c>
      <c r="D610" s="27" t="str">
        <f t="shared" si="9"/>
        <v>島根県　赤名</v>
      </c>
      <c r="E610" s="31">
        <v>0</v>
      </c>
      <c r="F610" s="39">
        <v>-2.6</v>
      </c>
      <c r="H610" s="27">
        <f>INDEX(地点選定リスト!$Q$7:$Q$842,MATCH(D610,地点選定リスト!$M$7:$M$842,0))</f>
        <v>0</v>
      </c>
      <c r="I610" s="27">
        <f>INDEX(地点選定リスト!$R$7:$R$842,MATCH(D610,地点選定リスト!$M$7:$M$842,0))</f>
        <v>-2.6</v>
      </c>
    </row>
    <row r="611" spans="1:10" ht="21.75" customHeight="1">
      <c r="A611" s="40">
        <v>609</v>
      </c>
      <c r="B611" s="30" t="s">
        <v>2647</v>
      </c>
      <c r="C611" s="28" t="s">
        <v>2660</v>
      </c>
      <c r="D611" s="27" t="str">
        <f t="shared" si="9"/>
        <v>島根県　瑞穂</v>
      </c>
      <c r="E611" s="31">
        <v>0.4</v>
      </c>
      <c r="F611" s="39">
        <v>-2.6</v>
      </c>
      <c r="H611" s="27">
        <f>INDEX(地点選定リスト!$Q$7:$Q$842,MATCH(D611,地点選定リスト!$M$7:$M$842,0))</f>
        <v>0.4</v>
      </c>
      <c r="I611" s="27">
        <f>INDEX(地点選定リスト!$R$7:$R$842,MATCH(D611,地点選定リスト!$M$7:$M$842,0))</f>
        <v>-2.6</v>
      </c>
    </row>
    <row r="612" spans="1:10" ht="21.75" customHeight="1">
      <c r="A612" s="40">
        <v>610</v>
      </c>
      <c r="B612" s="30" t="s">
        <v>2647</v>
      </c>
      <c r="C612" s="28" t="s">
        <v>2659</v>
      </c>
      <c r="D612" s="27" t="str">
        <f t="shared" si="9"/>
        <v>島根県　横田</v>
      </c>
      <c r="E612" s="31">
        <v>0.6</v>
      </c>
      <c r="F612" s="39">
        <v>-2.6</v>
      </c>
      <c r="H612" s="27">
        <f>INDEX(地点選定リスト!$Q$7:$Q$842,MATCH(D612,地点選定リスト!$M$7:$M$842,0))</f>
        <v>0.6</v>
      </c>
      <c r="I612" s="27">
        <f>INDEX(地点選定リスト!$R$7:$R$842,MATCH(D612,地点選定リスト!$M$7:$M$842,0))</f>
        <v>-2.6</v>
      </c>
    </row>
    <row r="613" spans="1:10" ht="21.75" customHeight="1">
      <c r="A613" s="40">
        <v>611</v>
      </c>
      <c r="B613" s="30" t="s">
        <v>2647</v>
      </c>
      <c r="C613" s="28" t="s">
        <v>2658</v>
      </c>
      <c r="D613" s="27" t="str">
        <f t="shared" si="9"/>
        <v>島根県　弥栄</v>
      </c>
      <c r="E613" s="31">
        <v>1.2</v>
      </c>
      <c r="F613" s="39">
        <v>-2</v>
      </c>
      <c r="H613" s="27">
        <f>INDEX(地点選定リスト!$Q$7:$Q$842,MATCH(D613,地点選定リスト!$M$7:$M$842,0))</f>
        <v>1.2</v>
      </c>
      <c r="I613" s="27">
        <f>INDEX(地点選定リスト!$R$7:$R$842,MATCH(D613,地点選定リスト!$M$7:$M$842,0))</f>
        <v>-2</v>
      </c>
    </row>
    <row r="614" spans="1:10" ht="21.75" customHeight="1">
      <c r="A614" s="40">
        <v>612</v>
      </c>
      <c r="B614" s="30" t="s">
        <v>2647</v>
      </c>
      <c r="C614" s="61" t="s">
        <v>3295</v>
      </c>
      <c r="D614" s="27" t="str">
        <f t="shared" si="9"/>
        <v>島根県　六日市</v>
      </c>
      <c r="E614" s="31">
        <v>1.1000000000000001</v>
      </c>
      <c r="F614" s="39">
        <v>-2</v>
      </c>
      <c r="H614" s="27">
        <f>INDEX(地点選定リスト!$Q$7:$Q$842,MATCH(D614,地点選定リスト!$M$7:$M$842,0))</f>
        <v>1.1000000000000001</v>
      </c>
      <c r="I614" s="27">
        <f>INDEX(地点選定リスト!$R$7:$R$842,MATCH(D614,地点選定リスト!$M$7:$M$842,0))</f>
        <v>-2</v>
      </c>
      <c r="J614" s="27" t="s">
        <v>3296</v>
      </c>
    </row>
    <row r="615" spans="1:10" ht="21.75" customHeight="1">
      <c r="A615" s="40">
        <v>613</v>
      </c>
      <c r="B615" s="30" t="s">
        <v>2647</v>
      </c>
      <c r="C615" s="28" t="s">
        <v>2657</v>
      </c>
      <c r="D615" s="27" t="str">
        <f t="shared" si="9"/>
        <v>島根県　掛合</v>
      </c>
      <c r="E615" s="31">
        <v>2</v>
      </c>
      <c r="F615" s="39">
        <v>-0.7</v>
      </c>
      <c r="H615" s="27">
        <f>INDEX(地点選定リスト!$Q$7:$Q$842,MATCH(D615,地点選定リスト!$M$7:$M$842,0))</f>
        <v>2</v>
      </c>
      <c r="I615" s="27">
        <f>INDEX(地点選定リスト!$R$7:$R$842,MATCH(D615,地点選定リスト!$M$7:$M$842,0))</f>
        <v>-0.7</v>
      </c>
    </row>
    <row r="616" spans="1:10" ht="21.75" customHeight="1">
      <c r="A616" s="40">
        <v>614</v>
      </c>
      <c r="B616" s="30" t="s">
        <v>2647</v>
      </c>
      <c r="C616" s="28" t="s">
        <v>2656</v>
      </c>
      <c r="D616" s="27" t="str">
        <f t="shared" si="9"/>
        <v>島根県　川本</v>
      </c>
      <c r="E616" s="31">
        <v>2.4</v>
      </c>
      <c r="F616" s="39">
        <v>-0.3</v>
      </c>
      <c r="H616" s="27">
        <f>INDEX(地点選定リスト!$Q$7:$Q$842,MATCH(D616,地点選定リスト!$M$7:$M$842,0))</f>
        <v>2.4</v>
      </c>
      <c r="I616" s="27">
        <f>INDEX(地点選定リスト!$R$7:$R$842,MATCH(D616,地点選定リスト!$M$7:$M$842,0))</f>
        <v>-0.3</v>
      </c>
    </row>
    <row r="617" spans="1:10" ht="21.75" customHeight="1">
      <c r="A617" s="40">
        <v>615</v>
      </c>
      <c r="B617" s="30" t="s">
        <v>2647</v>
      </c>
      <c r="C617" s="28" t="s">
        <v>2655</v>
      </c>
      <c r="D617" s="27" t="str">
        <f t="shared" si="9"/>
        <v>島根県　津和野</v>
      </c>
      <c r="E617" s="31">
        <v>3.1</v>
      </c>
      <c r="F617" s="39">
        <v>-1</v>
      </c>
      <c r="H617" s="27">
        <f>INDEX(地点選定リスト!$Q$7:$Q$842,MATCH(D617,地点選定リスト!$M$7:$M$842,0))</f>
        <v>3.1</v>
      </c>
      <c r="I617" s="27">
        <f>INDEX(地点選定リスト!$R$7:$R$842,MATCH(D617,地点選定リスト!$M$7:$M$842,0))</f>
        <v>-1</v>
      </c>
    </row>
    <row r="618" spans="1:10" ht="21.75" customHeight="1">
      <c r="A618" s="40">
        <v>616</v>
      </c>
      <c r="B618" s="30" t="s">
        <v>2647</v>
      </c>
      <c r="C618" s="28" t="s">
        <v>2654</v>
      </c>
      <c r="D618" s="27" t="str">
        <f t="shared" si="9"/>
        <v>島根県　松江</v>
      </c>
      <c r="E618" s="31">
        <v>4.0999999999999996</v>
      </c>
      <c r="F618" s="39">
        <v>1.2</v>
      </c>
      <c r="H618" s="27">
        <f>INDEX(地点選定リスト!$Q$7:$Q$842,MATCH(D618,地点選定リスト!$M$7:$M$842,0))</f>
        <v>4.0999999999999996</v>
      </c>
      <c r="I618" s="27">
        <f>INDEX(地点選定リスト!$R$7:$R$842,MATCH(D618,地点選定リスト!$M$7:$M$842,0))</f>
        <v>1.2</v>
      </c>
    </row>
    <row r="619" spans="1:10" ht="21.75" customHeight="1">
      <c r="A619" s="40">
        <v>617</v>
      </c>
      <c r="B619" s="30" t="s">
        <v>2647</v>
      </c>
      <c r="C619" s="28" t="s">
        <v>2653</v>
      </c>
      <c r="D619" s="27" t="str">
        <f t="shared" si="9"/>
        <v>島根県　鹿島</v>
      </c>
      <c r="E619" s="31">
        <v>4.4000000000000004</v>
      </c>
      <c r="F619" s="39">
        <v>1.1000000000000001</v>
      </c>
      <c r="H619" s="27">
        <f>INDEX(地点選定リスト!$Q$7:$Q$842,MATCH(D619,地点選定リスト!$M$7:$M$842,0))</f>
        <v>4.4000000000000004</v>
      </c>
      <c r="I619" s="27">
        <f>INDEX(地点選定リスト!$R$7:$R$842,MATCH(D619,地点選定リスト!$M$7:$M$842,0))</f>
        <v>1.1000000000000001</v>
      </c>
    </row>
    <row r="620" spans="1:10" ht="21.75" customHeight="1">
      <c r="A620" s="40">
        <v>618</v>
      </c>
      <c r="B620" s="30" t="s">
        <v>2647</v>
      </c>
      <c r="C620" s="28" t="s">
        <v>2652</v>
      </c>
      <c r="D620" s="27" t="str">
        <f t="shared" si="9"/>
        <v>島根県　西郷</v>
      </c>
      <c r="E620" s="31">
        <v>4.5</v>
      </c>
      <c r="F620" s="39">
        <v>1.6</v>
      </c>
      <c r="H620" s="27">
        <f>INDEX(地点選定リスト!$Q$7:$Q$842,MATCH(D620,地点選定リスト!$M$7:$M$842,0))</f>
        <v>4.5</v>
      </c>
      <c r="I620" s="27">
        <f>INDEX(地点選定リスト!$R$7:$R$842,MATCH(D620,地点選定リスト!$M$7:$M$842,0))</f>
        <v>1.6</v>
      </c>
    </row>
    <row r="621" spans="1:10" ht="21.75" customHeight="1">
      <c r="A621" s="40">
        <v>619</v>
      </c>
      <c r="B621" s="30" t="s">
        <v>2647</v>
      </c>
      <c r="C621" s="28" t="s">
        <v>2651</v>
      </c>
      <c r="D621" s="27" t="str">
        <f t="shared" si="9"/>
        <v>島根県　出雲</v>
      </c>
      <c r="E621" s="31">
        <v>4.8</v>
      </c>
      <c r="F621" s="39">
        <v>1.5</v>
      </c>
      <c r="H621" s="27">
        <f>INDEX(地点選定リスト!$Q$7:$Q$842,MATCH(D621,地点選定リスト!$M$7:$M$842,0))</f>
        <v>4.8</v>
      </c>
      <c r="I621" s="27">
        <f>INDEX(地点選定リスト!$R$7:$R$842,MATCH(D621,地点選定リスト!$M$7:$M$842,0))</f>
        <v>1.5</v>
      </c>
    </row>
    <row r="622" spans="1:10" ht="21.75" customHeight="1">
      <c r="A622" s="40">
        <v>620</v>
      </c>
      <c r="B622" s="30" t="s">
        <v>2647</v>
      </c>
      <c r="C622" s="28" t="s">
        <v>2650</v>
      </c>
      <c r="D622" s="27" t="str">
        <f t="shared" si="9"/>
        <v>島根県　大田</v>
      </c>
      <c r="E622" s="31">
        <v>4.9000000000000004</v>
      </c>
      <c r="F622" s="39">
        <v>1.9</v>
      </c>
      <c r="H622" s="27">
        <f>INDEX(地点選定リスト!$Q$7:$Q$842,MATCH(D622,地点選定リスト!$M$7:$M$842,0))</f>
        <v>4.9000000000000004</v>
      </c>
      <c r="I622" s="27">
        <f>INDEX(地点選定リスト!$R$7:$R$842,MATCH(D622,地点選定リスト!$M$7:$M$842,0))</f>
        <v>1.9</v>
      </c>
    </row>
    <row r="623" spans="1:10" ht="21.75" customHeight="1">
      <c r="A623" s="40">
        <v>621</v>
      </c>
      <c r="B623" s="30" t="s">
        <v>2647</v>
      </c>
      <c r="C623" s="28" t="s">
        <v>2649</v>
      </c>
      <c r="D623" s="27" t="str">
        <f t="shared" si="9"/>
        <v>島根県　海士</v>
      </c>
      <c r="E623" s="31">
        <v>5</v>
      </c>
      <c r="F623" s="39">
        <v>1.9</v>
      </c>
      <c r="H623" s="27">
        <f>INDEX(地点選定リスト!$Q$7:$Q$842,MATCH(D623,地点選定リスト!$M$7:$M$842,0))</f>
        <v>5</v>
      </c>
      <c r="I623" s="27">
        <f>INDEX(地点選定リスト!$R$7:$R$842,MATCH(D623,地点選定リスト!$M$7:$M$842,0))</f>
        <v>1.9</v>
      </c>
    </row>
    <row r="624" spans="1:10" ht="21.75" customHeight="1">
      <c r="A624" s="40">
        <v>622</v>
      </c>
      <c r="B624" s="30" t="s">
        <v>2647</v>
      </c>
      <c r="C624" s="28" t="s">
        <v>2648</v>
      </c>
      <c r="D624" s="27" t="str">
        <f t="shared" si="9"/>
        <v>島根県　益田</v>
      </c>
      <c r="E624" s="31">
        <v>5</v>
      </c>
      <c r="F624" s="39">
        <v>1.8</v>
      </c>
      <c r="H624" s="27">
        <f>INDEX(地点選定リスト!$Q$7:$Q$842,MATCH(D624,地点選定リスト!$M$7:$M$842,0))</f>
        <v>5</v>
      </c>
      <c r="I624" s="27">
        <f>INDEX(地点選定リスト!$R$7:$R$842,MATCH(D624,地点選定リスト!$M$7:$M$842,0))</f>
        <v>1.8</v>
      </c>
    </row>
    <row r="625" spans="1:9" ht="21.75" customHeight="1">
      <c r="A625" s="40">
        <v>623</v>
      </c>
      <c r="B625" s="30" t="s">
        <v>2647</v>
      </c>
      <c r="C625" s="28" t="s">
        <v>2646</v>
      </c>
      <c r="D625" s="27" t="str">
        <f t="shared" si="9"/>
        <v>島根県　浜田</v>
      </c>
      <c r="E625" s="31">
        <v>5.7</v>
      </c>
      <c r="F625" s="39">
        <v>3</v>
      </c>
      <c r="H625" s="27">
        <f>INDEX(地点選定リスト!$Q$7:$Q$842,MATCH(D625,地点選定リスト!$M$7:$M$842,0))</f>
        <v>5.7</v>
      </c>
      <c r="I625" s="27">
        <f>INDEX(地点選定リスト!$R$7:$R$842,MATCH(D625,地点選定リスト!$M$7:$M$842,0))</f>
        <v>3</v>
      </c>
    </row>
    <row r="626" spans="1:9" ht="21.75" customHeight="1">
      <c r="A626" s="40">
        <v>624</v>
      </c>
      <c r="B626" s="30" t="s">
        <v>2631</v>
      </c>
      <c r="C626" s="28" t="s">
        <v>2645</v>
      </c>
      <c r="D626" s="27" t="str">
        <f t="shared" si="9"/>
        <v>岡山県　千屋</v>
      </c>
      <c r="E626" s="31">
        <v>-0.4</v>
      </c>
      <c r="F626" s="39">
        <v>-3.2</v>
      </c>
      <c r="H626" s="27">
        <f>INDEX(地点選定リスト!$Q$7:$Q$842,MATCH(D626,地点選定リスト!$M$7:$M$842,0))</f>
        <v>-0.4</v>
      </c>
      <c r="I626" s="27">
        <f>INDEX(地点選定リスト!$R$7:$R$842,MATCH(D626,地点選定リスト!$M$7:$M$842,0))</f>
        <v>-3.2</v>
      </c>
    </row>
    <row r="627" spans="1:9" ht="21.75" customHeight="1">
      <c r="A627" s="40">
        <v>625</v>
      </c>
      <c r="B627" s="30" t="s">
        <v>2631</v>
      </c>
      <c r="C627" s="28" t="s">
        <v>2644</v>
      </c>
      <c r="D627" s="27" t="str">
        <f t="shared" si="9"/>
        <v>岡山県　上長田</v>
      </c>
      <c r="E627" s="31">
        <v>0.6</v>
      </c>
      <c r="F627" s="39">
        <v>-2.8</v>
      </c>
      <c r="H627" s="27">
        <f>INDEX(地点選定リスト!$Q$7:$Q$842,MATCH(D627,地点選定リスト!$M$7:$M$842,0))</f>
        <v>0.6</v>
      </c>
      <c r="I627" s="27">
        <f>INDEX(地点選定リスト!$R$7:$R$842,MATCH(D627,地点選定リスト!$M$7:$M$842,0))</f>
        <v>-2.8</v>
      </c>
    </row>
    <row r="628" spans="1:9" ht="21.75" customHeight="1">
      <c r="A628" s="40">
        <v>626</v>
      </c>
      <c r="B628" s="30" t="s">
        <v>2631</v>
      </c>
      <c r="C628" s="28" t="s">
        <v>2643</v>
      </c>
      <c r="D628" s="27" t="str">
        <f t="shared" si="9"/>
        <v>岡山県　新見</v>
      </c>
      <c r="E628" s="31">
        <v>0.6</v>
      </c>
      <c r="F628" s="39">
        <v>-2.8</v>
      </c>
      <c r="H628" s="27">
        <f>INDEX(地点選定リスト!$Q$7:$Q$842,MATCH(D628,地点選定リスト!$M$7:$M$842,0))</f>
        <v>0.6</v>
      </c>
      <c r="I628" s="27">
        <f>INDEX(地点選定リスト!$R$7:$R$842,MATCH(D628,地点選定リスト!$M$7:$M$842,0))</f>
        <v>-2.8</v>
      </c>
    </row>
    <row r="629" spans="1:9" ht="21.75" customHeight="1">
      <c r="A629" s="40">
        <v>627</v>
      </c>
      <c r="B629" s="30" t="s">
        <v>2631</v>
      </c>
      <c r="C629" s="28" t="s">
        <v>2642</v>
      </c>
      <c r="D629" s="27" t="str">
        <f t="shared" si="9"/>
        <v>岡山県　今岡</v>
      </c>
      <c r="E629" s="31">
        <v>1.6</v>
      </c>
      <c r="F629" s="39">
        <v>-1.9</v>
      </c>
      <c r="H629" s="27">
        <f>INDEX(地点選定リスト!$Q$7:$Q$842,MATCH(D629,地点選定リスト!$M$7:$M$842,0))</f>
        <v>1.6</v>
      </c>
      <c r="I629" s="27">
        <f>INDEX(地点選定リスト!$R$7:$R$842,MATCH(D629,地点選定リスト!$M$7:$M$842,0))</f>
        <v>-1.9</v>
      </c>
    </row>
    <row r="630" spans="1:9" ht="21.75" customHeight="1">
      <c r="A630" s="40">
        <v>628</v>
      </c>
      <c r="B630" s="30" t="s">
        <v>2631</v>
      </c>
      <c r="C630" s="28" t="s">
        <v>2641</v>
      </c>
      <c r="D630" s="27" t="str">
        <f t="shared" si="9"/>
        <v>岡山県　津山</v>
      </c>
      <c r="E630" s="31">
        <v>2.2000000000000002</v>
      </c>
      <c r="F630" s="39">
        <v>-1.7</v>
      </c>
      <c r="H630" s="27">
        <f>INDEX(地点選定リスト!$Q$7:$Q$842,MATCH(D630,地点選定リスト!$M$7:$M$842,0))</f>
        <v>2.2000000000000002</v>
      </c>
      <c r="I630" s="27">
        <f>INDEX(地点選定リスト!$R$7:$R$842,MATCH(D630,地点選定リスト!$M$7:$M$842,0))</f>
        <v>-1.7</v>
      </c>
    </row>
    <row r="631" spans="1:9" ht="21.75" customHeight="1">
      <c r="A631" s="40">
        <v>629</v>
      </c>
      <c r="B631" s="30" t="s">
        <v>2631</v>
      </c>
      <c r="C631" s="28" t="s">
        <v>2640</v>
      </c>
      <c r="D631" s="27" t="str">
        <f t="shared" si="9"/>
        <v>岡山県　久世</v>
      </c>
      <c r="E631" s="31">
        <v>2.2999999999999998</v>
      </c>
      <c r="F631" s="39">
        <v>-1</v>
      </c>
      <c r="H631" s="27">
        <f>INDEX(地点選定リスト!$Q$7:$Q$842,MATCH(D631,地点選定リスト!$M$7:$M$842,0))</f>
        <v>2.2999999999999998</v>
      </c>
      <c r="I631" s="27">
        <f>INDEX(地点選定リスト!$R$7:$R$842,MATCH(D631,地点選定リスト!$M$7:$M$842,0))</f>
        <v>-1</v>
      </c>
    </row>
    <row r="632" spans="1:9" ht="21.75" customHeight="1">
      <c r="A632" s="40">
        <v>630</v>
      </c>
      <c r="B632" s="30" t="s">
        <v>2631</v>
      </c>
      <c r="C632" s="28" t="s">
        <v>2639</v>
      </c>
      <c r="D632" s="27" t="str">
        <f t="shared" si="9"/>
        <v>岡山県　福渡</v>
      </c>
      <c r="E632" s="31">
        <v>2.2999999999999998</v>
      </c>
      <c r="F632" s="39">
        <v>-2.1</v>
      </c>
      <c r="H632" s="27">
        <f>INDEX(地点選定リスト!$Q$7:$Q$842,MATCH(D632,地点選定リスト!$M$7:$M$842,0))</f>
        <v>2.2999999999999998</v>
      </c>
      <c r="I632" s="27">
        <f>INDEX(地点選定リスト!$R$7:$R$842,MATCH(D632,地点選定リスト!$M$7:$M$842,0))</f>
        <v>-2.1</v>
      </c>
    </row>
    <row r="633" spans="1:9" ht="21.75" customHeight="1">
      <c r="A633" s="40">
        <v>631</v>
      </c>
      <c r="B633" s="30" t="s">
        <v>2631</v>
      </c>
      <c r="C633" s="28" t="s">
        <v>2638</v>
      </c>
      <c r="D633" s="27" t="str">
        <f t="shared" si="9"/>
        <v>岡山県　和気</v>
      </c>
      <c r="E633" s="31">
        <v>2.8</v>
      </c>
      <c r="F633" s="39">
        <v>-2</v>
      </c>
      <c r="H633" s="27">
        <f>INDEX(地点選定リスト!$Q$7:$Q$842,MATCH(D633,地点選定リスト!$M$7:$M$842,0))</f>
        <v>2.8</v>
      </c>
      <c r="I633" s="27">
        <f>INDEX(地点選定リスト!$R$7:$R$842,MATCH(D633,地点選定リスト!$M$7:$M$842,0))</f>
        <v>-2</v>
      </c>
    </row>
    <row r="634" spans="1:9" ht="21.75" customHeight="1">
      <c r="A634" s="40">
        <v>632</v>
      </c>
      <c r="B634" s="30" t="s">
        <v>2631</v>
      </c>
      <c r="C634" s="28" t="s">
        <v>2637</v>
      </c>
      <c r="D634" s="27" t="str">
        <f t="shared" si="9"/>
        <v>岡山県　高梁</v>
      </c>
      <c r="E634" s="31">
        <v>2.8</v>
      </c>
      <c r="F634" s="39">
        <v>-0.9</v>
      </c>
      <c r="H634" s="27">
        <f>INDEX(地点選定リスト!$Q$7:$Q$842,MATCH(D634,地点選定リスト!$M$7:$M$842,0))</f>
        <v>2.8</v>
      </c>
      <c r="I634" s="27">
        <f>INDEX(地点選定リスト!$R$7:$R$842,MATCH(D634,地点選定リスト!$M$7:$M$842,0))</f>
        <v>-0.9</v>
      </c>
    </row>
    <row r="635" spans="1:9" ht="21.75" customHeight="1">
      <c r="A635" s="40">
        <v>633</v>
      </c>
      <c r="B635" s="30" t="s">
        <v>2631</v>
      </c>
      <c r="C635" s="28" t="s">
        <v>2636</v>
      </c>
      <c r="D635" s="27" t="str">
        <f t="shared" si="9"/>
        <v>岡山県　奈義</v>
      </c>
      <c r="E635" s="31">
        <v>1.9</v>
      </c>
      <c r="F635" s="39">
        <v>1.8</v>
      </c>
      <c r="H635" s="27">
        <f>INDEX(地点選定リスト!$Q$7:$Q$842,MATCH(D635,地点選定リスト!$M$7:$M$842,0))</f>
        <v>1.9</v>
      </c>
      <c r="I635" s="27">
        <f>INDEX(地点選定リスト!$R$7:$R$842,MATCH(D635,地点選定リスト!$M$7:$M$842,0))</f>
        <v>-1.8</v>
      </c>
    </row>
    <row r="636" spans="1:9" ht="21.75" customHeight="1">
      <c r="A636" s="40">
        <v>634</v>
      </c>
      <c r="B636" s="30" t="s">
        <v>2631</v>
      </c>
      <c r="C636" s="28" t="s">
        <v>2635</v>
      </c>
      <c r="D636" s="27" t="str">
        <f t="shared" si="9"/>
        <v>岡山県　虫明</v>
      </c>
      <c r="E636" s="31">
        <v>4.3</v>
      </c>
      <c r="F636" s="39">
        <v>-0.3</v>
      </c>
      <c r="H636" s="27">
        <f>INDEX(地点選定リスト!$Q$7:$Q$842,MATCH(D636,地点選定リスト!$M$7:$M$842,0))</f>
        <v>4.3</v>
      </c>
      <c r="I636" s="27">
        <f>INDEX(地点選定リスト!$R$7:$R$842,MATCH(D636,地点選定リスト!$M$7:$M$842,0))</f>
        <v>-0.3</v>
      </c>
    </row>
    <row r="637" spans="1:9" ht="21.75" customHeight="1">
      <c r="A637" s="40">
        <v>635</v>
      </c>
      <c r="B637" s="30" t="s">
        <v>2631</v>
      </c>
      <c r="C637" s="28" t="s">
        <v>2634</v>
      </c>
      <c r="D637" s="27" t="str">
        <f t="shared" si="9"/>
        <v>岡山県　笠岡</v>
      </c>
      <c r="E637" s="31">
        <v>4.4000000000000004</v>
      </c>
      <c r="F637" s="39">
        <v>0.2</v>
      </c>
      <c r="H637" s="27">
        <f>INDEX(地点選定リスト!$Q$7:$Q$842,MATCH(D637,地点選定リスト!$M$7:$M$842,0))</f>
        <v>4.4000000000000004</v>
      </c>
      <c r="I637" s="27">
        <f>INDEX(地点選定リスト!$R$7:$R$842,MATCH(D637,地点選定リスト!$M$7:$M$842,0))</f>
        <v>0.2</v>
      </c>
    </row>
    <row r="638" spans="1:9" ht="21.75" customHeight="1">
      <c r="A638" s="40">
        <v>636</v>
      </c>
      <c r="B638" s="30" t="s">
        <v>2631</v>
      </c>
      <c r="C638" s="28" t="s">
        <v>2633</v>
      </c>
      <c r="D638" s="27" t="str">
        <f t="shared" si="9"/>
        <v>岡山県　倉敷</v>
      </c>
      <c r="E638" s="31">
        <v>4.5999999999999996</v>
      </c>
      <c r="F638" s="39">
        <v>0.6</v>
      </c>
      <c r="H638" s="27">
        <f>INDEX(地点選定リスト!$Q$7:$Q$842,MATCH(D638,地点選定リスト!$M$7:$M$842,0))</f>
        <v>4.5999999999999996</v>
      </c>
      <c r="I638" s="27">
        <f>INDEX(地点選定リスト!$R$7:$R$842,MATCH(D638,地点選定リスト!$M$7:$M$842,0))</f>
        <v>0.6</v>
      </c>
    </row>
    <row r="639" spans="1:9" ht="21.75" customHeight="1">
      <c r="A639" s="40">
        <v>637</v>
      </c>
      <c r="B639" s="30" t="s">
        <v>2631</v>
      </c>
      <c r="C639" s="28" t="s">
        <v>2632</v>
      </c>
      <c r="D639" s="27" t="str">
        <f t="shared" si="9"/>
        <v>岡山県　岡山</v>
      </c>
      <c r="E639" s="31">
        <v>5</v>
      </c>
      <c r="F639" s="39">
        <v>1.5</v>
      </c>
      <c r="H639" s="27">
        <f>INDEX(地点選定リスト!$Q$7:$Q$842,MATCH(D639,地点選定リスト!$M$7:$M$842,0))</f>
        <v>5</v>
      </c>
      <c r="I639" s="27">
        <f>INDEX(地点選定リスト!$R$7:$R$842,MATCH(D639,地点選定リスト!$M$7:$M$842,0))</f>
        <v>1.5</v>
      </c>
    </row>
    <row r="640" spans="1:9" ht="21.75" customHeight="1">
      <c r="A640" s="40">
        <v>638</v>
      </c>
      <c r="B640" s="30" t="s">
        <v>2631</v>
      </c>
      <c r="C640" s="28" t="s">
        <v>2630</v>
      </c>
      <c r="D640" s="27" t="str">
        <f t="shared" si="9"/>
        <v>岡山県　玉野</v>
      </c>
      <c r="E640" s="31">
        <v>5.3</v>
      </c>
      <c r="F640" s="39">
        <v>1.7</v>
      </c>
      <c r="H640" s="27">
        <f>INDEX(地点選定リスト!$Q$7:$Q$842,MATCH(D640,地点選定リスト!$M$7:$M$842,0))</f>
        <v>5.3</v>
      </c>
      <c r="I640" s="27">
        <f>INDEX(地点選定リスト!$R$7:$R$842,MATCH(D640,地点選定リスト!$M$7:$M$842,0))</f>
        <v>1.7</v>
      </c>
    </row>
    <row r="641" spans="1:10" ht="21.75" customHeight="1">
      <c r="A641" s="40">
        <v>639</v>
      </c>
      <c r="B641" s="30" t="s">
        <v>2614</v>
      </c>
      <c r="C641" s="28" t="s">
        <v>2629</v>
      </c>
      <c r="D641" s="27" t="str">
        <f t="shared" si="9"/>
        <v>広島県　高野</v>
      </c>
      <c r="E641" s="31">
        <v>-0.9</v>
      </c>
      <c r="F641" s="39">
        <v>-4.0999999999999996</v>
      </c>
      <c r="H641" s="27">
        <f>INDEX(地点選定リスト!$Q$7:$Q$842,MATCH(D641,地点選定リスト!$M$7:$M$842,0))</f>
        <v>-0.9</v>
      </c>
      <c r="I641" s="27">
        <f>INDEX(地点選定リスト!$R$7:$R$842,MATCH(D641,地点選定リスト!$M$7:$M$842,0))</f>
        <v>-4.0999999999999996</v>
      </c>
    </row>
    <row r="642" spans="1:10" ht="21.75" customHeight="1">
      <c r="A642" s="40">
        <v>640</v>
      </c>
      <c r="B642" s="30" t="s">
        <v>2614</v>
      </c>
      <c r="C642" s="28" t="s">
        <v>2628</v>
      </c>
      <c r="D642" s="27" t="str">
        <f t="shared" si="9"/>
        <v>広島県　大朝</v>
      </c>
      <c r="E642" s="31">
        <v>0.1</v>
      </c>
      <c r="F642" s="39">
        <v>-3.5</v>
      </c>
      <c r="H642" s="27">
        <f>INDEX(地点選定リスト!$Q$7:$Q$842,MATCH(D642,地点選定リスト!$M$7:$M$842,0))</f>
        <v>0.1</v>
      </c>
      <c r="I642" s="27">
        <f>INDEX(地点選定リスト!$R$7:$R$842,MATCH(D642,地点選定リスト!$M$7:$M$842,0))</f>
        <v>-3.5</v>
      </c>
    </row>
    <row r="643" spans="1:10" ht="21.75" customHeight="1">
      <c r="A643" s="40">
        <v>641</v>
      </c>
      <c r="B643" s="30" t="s">
        <v>2614</v>
      </c>
      <c r="C643" s="28" t="s">
        <v>2627</v>
      </c>
      <c r="D643" s="27" t="str">
        <f t="shared" si="9"/>
        <v>広島県　油木</v>
      </c>
      <c r="E643" s="31">
        <v>0.3</v>
      </c>
      <c r="F643" s="39">
        <v>-3.2</v>
      </c>
      <c r="H643" s="27">
        <f>INDEX(地点選定リスト!$Q$7:$Q$842,MATCH(D643,地点選定リスト!$M$7:$M$842,0))</f>
        <v>0.3</v>
      </c>
      <c r="I643" s="27">
        <f>INDEX(地点選定リスト!$R$7:$R$842,MATCH(D643,地点選定リスト!$M$7:$M$842,0))</f>
        <v>-3.2</v>
      </c>
    </row>
    <row r="644" spans="1:10" ht="21.75" customHeight="1">
      <c r="A644" s="40">
        <v>642</v>
      </c>
      <c r="B644" s="30" t="s">
        <v>2614</v>
      </c>
      <c r="C644" s="28" t="s">
        <v>2626</v>
      </c>
      <c r="D644" s="27" t="str">
        <f t="shared" ref="D644:D707" si="11">B644&amp;"　"&amp;C644</f>
        <v>広島県　庄原</v>
      </c>
      <c r="E644" s="31">
        <v>1.2</v>
      </c>
      <c r="F644" s="39">
        <v>-1.9</v>
      </c>
      <c r="H644" s="27">
        <f>INDEX(地点選定リスト!$Q$7:$Q$842,MATCH(D644,地点選定リスト!$M$7:$M$842,0))</f>
        <v>1.2</v>
      </c>
      <c r="I644" s="27">
        <f>INDEX(地点選定リスト!$R$7:$R$842,MATCH(D644,地点選定リスト!$M$7:$M$842,0))</f>
        <v>-1.9</v>
      </c>
    </row>
    <row r="645" spans="1:10" ht="21.75" customHeight="1">
      <c r="A645" s="40">
        <v>643</v>
      </c>
      <c r="B645" s="30" t="s">
        <v>2614</v>
      </c>
      <c r="C645" s="28" t="s">
        <v>2625</v>
      </c>
      <c r="D645" s="27" t="str">
        <f t="shared" si="11"/>
        <v>広島県　世羅</v>
      </c>
      <c r="E645" s="31">
        <v>1.4</v>
      </c>
      <c r="F645" s="39">
        <v>-2.8</v>
      </c>
      <c r="H645" s="27">
        <f>INDEX(地点選定リスト!$Q$7:$Q$842,MATCH(D645,地点選定リスト!$M$7:$M$842,0))</f>
        <v>1.4</v>
      </c>
      <c r="I645" s="27">
        <f>INDEX(地点選定リスト!$R$7:$R$842,MATCH(D645,地点選定リスト!$M$7:$M$842,0))</f>
        <v>-2.8</v>
      </c>
    </row>
    <row r="646" spans="1:10" ht="21.75" customHeight="1">
      <c r="A646" s="40">
        <v>644</v>
      </c>
      <c r="B646" s="30" t="s">
        <v>2614</v>
      </c>
      <c r="C646" s="28" t="s">
        <v>2624</v>
      </c>
      <c r="D646" s="27" t="str">
        <f t="shared" si="11"/>
        <v>広島県　廿日市津田</v>
      </c>
      <c r="E646" s="31">
        <v>1.4</v>
      </c>
      <c r="F646" s="39">
        <v>-2.5</v>
      </c>
      <c r="H646" s="27">
        <f>INDEX(地点選定リスト!$Q$7:$Q$842,MATCH(D646,地点選定リスト!$M$7:$M$842,0))</f>
        <v>1.4</v>
      </c>
      <c r="I646" s="27">
        <f>INDEX(地点選定リスト!$R$7:$R$842,MATCH(D646,地点選定リスト!$M$7:$M$842,0))</f>
        <v>-2.5</v>
      </c>
    </row>
    <row r="647" spans="1:10" ht="21.75" customHeight="1">
      <c r="A647" s="40">
        <v>645</v>
      </c>
      <c r="B647" s="30" t="s">
        <v>2614</v>
      </c>
      <c r="C647" s="28" t="s">
        <v>2623</v>
      </c>
      <c r="D647" s="27" t="str">
        <f t="shared" si="11"/>
        <v>広島県　加計</v>
      </c>
      <c r="E647" s="31">
        <v>1.9</v>
      </c>
      <c r="F647" s="39">
        <v>-0.7</v>
      </c>
      <c r="H647" s="27">
        <f>INDEX(地点選定リスト!$Q$7:$Q$842,MATCH(D647,地点選定リスト!$M$7:$M$842,0))</f>
        <v>2</v>
      </c>
      <c r="I647" s="27">
        <f>INDEX(地点選定リスト!$R$7:$R$842,MATCH(D647,地点選定リスト!$M$7:$M$842,0))</f>
        <v>-0.7</v>
      </c>
    </row>
    <row r="648" spans="1:10" ht="21.75" customHeight="1">
      <c r="A648" s="40">
        <v>646</v>
      </c>
      <c r="B648" s="30" t="s">
        <v>2614</v>
      </c>
      <c r="C648" s="28" t="s">
        <v>2622</v>
      </c>
      <c r="D648" s="27" t="str">
        <f t="shared" si="11"/>
        <v>広島県　三次</v>
      </c>
      <c r="E648" s="31">
        <v>2.1</v>
      </c>
      <c r="F648" s="39">
        <v>-0.7</v>
      </c>
      <c r="H648" s="27">
        <f>INDEX(地点選定リスト!$Q$7:$Q$842,MATCH(D648,地点選定リスト!$M$7:$M$842,0))</f>
        <v>2.1</v>
      </c>
      <c r="I648" s="27">
        <f>INDEX(地点選定リスト!$R$7:$R$842,MATCH(D648,地点選定リスト!$M$7:$M$842,0))</f>
        <v>-0.7</v>
      </c>
    </row>
    <row r="649" spans="1:10" ht="21.75" customHeight="1">
      <c r="A649" s="40">
        <v>647</v>
      </c>
      <c r="B649" s="30" t="s">
        <v>2614</v>
      </c>
      <c r="C649" s="28" t="s">
        <v>2621</v>
      </c>
      <c r="D649" s="27" t="str">
        <f t="shared" si="11"/>
        <v>広島県　東広島</v>
      </c>
      <c r="E649" s="31">
        <v>2.2999999999999998</v>
      </c>
      <c r="F649" s="39">
        <v>-2.1</v>
      </c>
      <c r="H649" s="27">
        <f>INDEX(地点選定リスト!$Q$7:$Q$842,MATCH(D649,地点選定リスト!$M$7:$M$842,0))</f>
        <v>2.2999999999999998</v>
      </c>
      <c r="I649" s="27">
        <f>INDEX(地点選定リスト!$R$7:$R$842,MATCH(D649,地点選定リスト!$M$7:$M$842,0))</f>
        <v>-2.1</v>
      </c>
    </row>
    <row r="650" spans="1:10" ht="21.75" customHeight="1">
      <c r="A650" s="40">
        <v>648</v>
      </c>
      <c r="B650" s="30" t="s">
        <v>2614</v>
      </c>
      <c r="C650" s="28" t="s">
        <v>2620</v>
      </c>
      <c r="D650" s="27" t="str">
        <f t="shared" si="11"/>
        <v>広島県　三入</v>
      </c>
      <c r="E650" s="31">
        <v>3</v>
      </c>
      <c r="F650" s="39">
        <v>-0.8</v>
      </c>
      <c r="H650" s="27">
        <f>INDEX(地点選定リスト!$Q$7:$Q$842,MATCH(D650,地点選定リスト!$M$7:$M$842,0))</f>
        <v>3</v>
      </c>
      <c r="I650" s="27">
        <f>INDEX(地点選定リスト!$R$7:$R$842,MATCH(D650,地点選定リスト!$M$7:$M$842,0))</f>
        <v>-0.8</v>
      </c>
    </row>
    <row r="651" spans="1:10" ht="21.75" customHeight="1">
      <c r="A651" s="40">
        <v>649</v>
      </c>
      <c r="B651" s="30" t="s">
        <v>2614</v>
      </c>
      <c r="C651" s="28" t="s">
        <v>2619</v>
      </c>
      <c r="D651" s="27" t="str">
        <f t="shared" si="11"/>
        <v>広島県　府中</v>
      </c>
      <c r="E651" s="31">
        <v>3.9</v>
      </c>
      <c r="F651" s="39">
        <v>0.2</v>
      </c>
      <c r="H651" s="27">
        <f>INDEX(地点選定リスト!$Q$7:$Q$842,MATCH(D651,地点選定リスト!$M$7:$M$842,0))</f>
        <v>3.9</v>
      </c>
      <c r="I651" s="27">
        <f>INDEX(地点選定リスト!$R$7:$R$842,MATCH(D651,地点選定リスト!$M$7:$M$842,0))</f>
        <v>0.2</v>
      </c>
    </row>
    <row r="652" spans="1:10" ht="21.75" customHeight="1">
      <c r="A652" s="40">
        <v>650</v>
      </c>
      <c r="B652" s="30" t="s">
        <v>2614</v>
      </c>
      <c r="C652" s="28" t="s">
        <v>2618</v>
      </c>
      <c r="D652" s="27" t="str">
        <f t="shared" si="11"/>
        <v>広島県　福山</v>
      </c>
      <c r="E652" s="31">
        <v>4.7</v>
      </c>
      <c r="F652" s="39">
        <v>0.5</v>
      </c>
      <c r="H652" s="27">
        <f>INDEX(地点選定リスト!$Q$7:$Q$842,MATCH(D652,地点選定リスト!$M$7:$M$842,0))</f>
        <v>4.7</v>
      </c>
      <c r="I652" s="27">
        <f>INDEX(地点選定リスト!$R$7:$R$842,MATCH(D652,地点選定リスト!$M$7:$M$842,0))</f>
        <v>0.5</v>
      </c>
    </row>
    <row r="653" spans="1:10" ht="21.75" customHeight="1">
      <c r="A653" s="40">
        <v>651</v>
      </c>
      <c r="B653" s="30" t="s">
        <v>2614</v>
      </c>
      <c r="C653" s="28" t="s">
        <v>2617</v>
      </c>
      <c r="D653" s="27" t="str">
        <f t="shared" si="11"/>
        <v>広島県　大竹</v>
      </c>
      <c r="E653" s="31">
        <v>5.2</v>
      </c>
      <c r="F653" s="39">
        <v>1.9</v>
      </c>
      <c r="H653" s="27">
        <f>INDEX(地点選定リスト!$Q$7:$Q$842,MATCH(D653,地点選定リスト!$M$7:$M$842,0))</f>
        <v>5.2</v>
      </c>
      <c r="I653" s="27">
        <f>INDEX(地点選定リスト!$R$7:$R$842,MATCH(D653,地点選定リスト!$M$7:$M$842,0))</f>
        <v>1.9</v>
      </c>
    </row>
    <row r="654" spans="1:10" ht="21.75" customHeight="1">
      <c r="A654" s="40">
        <v>652</v>
      </c>
      <c r="B654" s="30" t="s">
        <v>2614</v>
      </c>
      <c r="C654" s="61" t="s">
        <v>3319</v>
      </c>
      <c r="D654" s="27" t="str">
        <f t="shared" si="11"/>
        <v>広島県　久比</v>
      </c>
      <c r="E654" s="31">
        <v>5.2</v>
      </c>
      <c r="F654" s="39">
        <v>1.6</v>
      </c>
      <c r="H654" s="27">
        <f>INDEX(地点選定リスト!$Q$7:$Q$842,MATCH(D654,地点選定リスト!$M$7:$M$842,0))</f>
        <v>5.2</v>
      </c>
      <c r="I654" s="27">
        <f>INDEX(地点選定リスト!$R$7:$R$842,MATCH(D654,地点選定リスト!$M$7:$M$842,0))</f>
        <v>1.6</v>
      </c>
      <c r="J654" s="27" t="s">
        <v>3320</v>
      </c>
    </row>
    <row r="655" spans="1:10" ht="21.75" customHeight="1">
      <c r="A655" s="40">
        <v>653</v>
      </c>
      <c r="B655" s="30" t="s">
        <v>2614</v>
      </c>
      <c r="C655" s="28" t="s">
        <v>2616</v>
      </c>
      <c r="D655" s="27" t="str">
        <f t="shared" si="11"/>
        <v>広島県　広島</v>
      </c>
      <c r="E655" s="31">
        <v>5.4</v>
      </c>
      <c r="F655" s="39">
        <v>2.2999999999999998</v>
      </c>
      <c r="H655" s="27">
        <f>INDEX(地点選定リスト!$Q$7:$Q$842,MATCH(D655,地点選定リスト!$M$7:$M$842,0))</f>
        <v>5.4</v>
      </c>
      <c r="I655" s="27">
        <f>INDEX(地点選定リスト!$R$7:$R$842,MATCH(D655,地点選定リスト!$M$7:$M$842,0))</f>
        <v>2.2999999999999998</v>
      </c>
    </row>
    <row r="656" spans="1:10" ht="21.75" customHeight="1">
      <c r="A656" s="40">
        <v>654</v>
      </c>
      <c r="B656" s="30" t="s">
        <v>2614</v>
      </c>
      <c r="C656" s="28" t="s">
        <v>2615</v>
      </c>
      <c r="D656" s="27" t="str">
        <f t="shared" si="11"/>
        <v>広島県　竹原</v>
      </c>
      <c r="E656" s="31">
        <v>5.5</v>
      </c>
      <c r="F656" s="39">
        <v>2</v>
      </c>
      <c r="H656" s="27">
        <f>INDEX(地点選定リスト!$Q$7:$Q$842,MATCH(D656,地点選定リスト!$M$7:$M$842,0))</f>
        <v>5.5</v>
      </c>
      <c r="I656" s="27">
        <f>INDEX(地点選定リスト!$R$7:$R$842,MATCH(D656,地点選定リスト!$M$7:$M$842,0))</f>
        <v>2</v>
      </c>
    </row>
    <row r="657" spans="1:10" ht="21.75" customHeight="1">
      <c r="A657" s="40">
        <v>655</v>
      </c>
      <c r="B657" s="30" t="s">
        <v>2614</v>
      </c>
      <c r="C657" s="61" t="s">
        <v>3321</v>
      </c>
      <c r="D657" s="27" t="str">
        <f t="shared" si="11"/>
        <v>広島県　因島</v>
      </c>
      <c r="E657" s="31">
        <v>5.6</v>
      </c>
      <c r="F657" s="39">
        <v>1.9</v>
      </c>
      <c r="H657" s="27">
        <f>INDEX(地点選定リスト!$Q$7:$Q$842,MATCH(D657,地点選定リスト!$M$7:$M$842,0))</f>
        <v>5.6</v>
      </c>
      <c r="I657" s="27">
        <f>INDEX(地点選定リスト!$R$7:$R$842,MATCH(D657,地点選定リスト!$M$7:$M$842,0))</f>
        <v>1.9</v>
      </c>
      <c r="J657" s="27" t="s">
        <v>3322</v>
      </c>
    </row>
    <row r="658" spans="1:10" ht="21.75" customHeight="1">
      <c r="A658" s="40">
        <v>656</v>
      </c>
      <c r="B658" s="30" t="s">
        <v>2614</v>
      </c>
      <c r="C658" s="28" t="s">
        <v>2613</v>
      </c>
      <c r="D658" s="27" t="str">
        <f t="shared" si="11"/>
        <v>広島県　呉</v>
      </c>
      <c r="E658" s="31">
        <v>6</v>
      </c>
      <c r="F658" s="39">
        <v>2.9</v>
      </c>
      <c r="H658" s="27">
        <f>INDEX(地点選定リスト!$Q$7:$Q$842,MATCH(D658,地点選定リスト!$M$7:$M$842,0))</f>
        <v>6</v>
      </c>
      <c r="I658" s="27">
        <f>INDEX(地点選定リスト!$R$7:$R$842,MATCH(D658,地点選定リスト!$M$7:$M$842,0))</f>
        <v>2.9</v>
      </c>
    </row>
    <row r="659" spans="1:10" ht="21.75" customHeight="1">
      <c r="A659" s="40">
        <v>657</v>
      </c>
      <c r="B659" s="30" t="s">
        <v>2598</v>
      </c>
      <c r="C659" s="28" t="s">
        <v>2612</v>
      </c>
      <c r="D659" s="27" t="str">
        <f t="shared" si="11"/>
        <v>山口県　徳佐</v>
      </c>
      <c r="E659" s="31">
        <v>1.7</v>
      </c>
      <c r="F659" s="39">
        <v>-2.4</v>
      </c>
      <c r="H659" s="27">
        <f>INDEX(地点選定リスト!$Q$7:$Q$842,MATCH(D659,地点選定リスト!$M$7:$M$842,0))</f>
        <v>1.7</v>
      </c>
      <c r="I659" s="27">
        <f>INDEX(地点選定リスト!$R$7:$R$842,MATCH(D659,地点選定リスト!$M$7:$M$842,0))</f>
        <v>-2.4</v>
      </c>
    </row>
    <row r="660" spans="1:10" ht="21.75" customHeight="1">
      <c r="A660" s="40">
        <v>658</v>
      </c>
      <c r="B660" s="30" t="s">
        <v>2598</v>
      </c>
      <c r="C660" s="28" t="s">
        <v>2611</v>
      </c>
      <c r="D660" s="27" t="str">
        <f t="shared" si="11"/>
        <v>山口県　広瀬</v>
      </c>
      <c r="E660" s="31">
        <v>2.9</v>
      </c>
      <c r="F660" s="39">
        <v>-0.5</v>
      </c>
      <c r="H660" s="27">
        <f>INDEX(地点選定リスト!$Q$7:$Q$842,MATCH(D660,地点選定リスト!$M$7:$M$842,0))</f>
        <v>2.8</v>
      </c>
      <c r="I660" s="27">
        <f>INDEX(地点選定リスト!$R$7:$R$842,MATCH(D660,地点選定リスト!$M$7:$M$842,0))</f>
        <v>-0.5</v>
      </c>
    </row>
    <row r="661" spans="1:10" ht="21.75" customHeight="1">
      <c r="A661" s="40">
        <v>659</v>
      </c>
      <c r="B661" s="30" t="s">
        <v>2598</v>
      </c>
      <c r="C661" s="28" t="s">
        <v>2610</v>
      </c>
      <c r="D661" s="27" t="str">
        <f t="shared" si="11"/>
        <v>山口県　秋吉台</v>
      </c>
      <c r="E661" s="31">
        <v>3</v>
      </c>
      <c r="F661" s="39">
        <v>-1.1000000000000001</v>
      </c>
      <c r="H661" s="27">
        <f>INDEX(地点選定リスト!$Q$7:$Q$842,MATCH(D661,地点選定リスト!$M$7:$M$842,0))</f>
        <v>3</v>
      </c>
      <c r="I661" s="27">
        <f>INDEX(地点選定リスト!$R$7:$R$842,MATCH(D661,地点選定リスト!$M$7:$M$842,0))</f>
        <v>-1.1000000000000001</v>
      </c>
    </row>
    <row r="662" spans="1:10" ht="21.75" customHeight="1">
      <c r="A662" s="40">
        <v>660</v>
      </c>
      <c r="B662" s="30" t="s">
        <v>2598</v>
      </c>
      <c r="C662" s="28" t="s">
        <v>2609</v>
      </c>
      <c r="D662" s="27" t="str">
        <f t="shared" si="11"/>
        <v>山口県　玖珂</v>
      </c>
      <c r="E662" s="31">
        <v>3.4</v>
      </c>
      <c r="F662" s="39">
        <v>-1</v>
      </c>
      <c r="H662" s="27">
        <f>INDEX(地点選定リスト!$Q$7:$Q$842,MATCH(D662,地点選定リスト!$M$7:$M$842,0))</f>
        <v>3.4</v>
      </c>
      <c r="I662" s="27">
        <f>INDEX(地点選定リスト!$R$7:$R$842,MATCH(D662,地点選定リスト!$M$7:$M$842,0))</f>
        <v>-1</v>
      </c>
    </row>
    <row r="663" spans="1:10" ht="21.75" customHeight="1">
      <c r="A663" s="40">
        <v>661</v>
      </c>
      <c r="B663" s="30" t="s">
        <v>2598</v>
      </c>
      <c r="C663" s="28" t="s">
        <v>2608</v>
      </c>
      <c r="D663" s="27" t="str">
        <f t="shared" si="11"/>
        <v>山口県　岩国</v>
      </c>
      <c r="E663" s="31">
        <v>4</v>
      </c>
      <c r="F663" s="39">
        <v>0.2</v>
      </c>
      <c r="H663" s="27">
        <f>INDEX(地点選定リスト!$Q$7:$Q$842,MATCH(D663,地点選定リスト!$M$7:$M$842,0))</f>
        <v>4</v>
      </c>
      <c r="I663" s="27">
        <f>INDEX(地点選定リスト!$R$7:$R$842,MATCH(D663,地点選定リスト!$M$7:$M$842,0))</f>
        <v>0.2</v>
      </c>
    </row>
    <row r="664" spans="1:10" ht="21.75" customHeight="1">
      <c r="A664" s="40">
        <v>662</v>
      </c>
      <c r="B664" s="30" t="s">
        <v>2598</v>
      </c>
      <c r="C664" s="28" t="s">
        <v>2607</v>
      </c>
      <c r="D664" s="27" t="str">
        <f t="shared" si="11"/>
        <v>山口県　下松</v>
      </c>
      <c r="E664" s="31">
        <v>4.3</v>
      </c>
      <c r="F664" s="39">
        <v>0.6</v>
      </c>
      <c r="H664" s="27">
        <f>INDEX(地点選定リスト!$Q$7:$Q$842,MATCH(D664,地点選定リスト!$M$7:$M$842,0))</f>
        <v>4.3</v>
      </c>
      <c r="I664" s="27">
        <f>INDEX(地点選定リスト!$R$7:$R$842,MATCH(D664,地点選定リスト!$M$7:$M$842,0))</f>
        <v>0.6</v>
      </c>
    </row>
    <row r="665" spans="1:10" ht="21.75" customHeight="1">
      <c r="A665" s="40">
        <v>663</v>
      </c>
      <c r="B665" s="30" t="s">
        <v>2598</v>
      </c>
      <c r="C665" s="28" t="s">
        <v>2606</v>
      </c>
      <c r="D665" s="27" t="str">
        <f t="shared" si="11"/>
        <v>山口県　山口</v>
      </c>
      <c r="E665" s="31">
        <v>4.4000000000000004</v>
      </c>
      <c r="F665" s="39">
        <v>0.2</v>
      </c>
      <c r="H665" s="27">
        <f>INDEX(地点選定リスト!$Q$7:$Q$842,MATCH(D665,地点選定リスト!$M$7:$M$842,0))</f>
        <v>4.4000000000000004</v>
      </c>
      <c r="I665" s="27">
        <f>INDEX(地点選定リスト!$R$7:$R$842,MATCH(D665,地点選定リスト!$M$7:$M$842,0))</f>
        <v>0.2</v>
      </c>
    </row>
    <row r="666" spans="1:10" ht="21.75" customHeight="1">
      <c r="A666" s="40">
        <v>664</v>
      </c>
      <c r="B666" s="30" t="s">
        <v>2598</v>
      </c>
      <c r="C666" s="28" t="s">
        <v>2605</v>
      </c>
      <c r="D666" s="27" t="str">
        <f t="shared" si="11"/>
        <v>山口県　須佐</v>
      </c>
      <c r="E666" s="31">
        <v>4.5999999999999996</v>
      </c>
      <c r="F666" s="39">
        <v>1.2</v>
      </c>
      <c r="H666" s="27">
        <f>INDEX(地点選定リスト!$Q$7:$Q$842,MATCH(D666,地点選定リスト!$M$7:$M$842,0))</f>
        <v>4.5999999999999996</v>
      </c>
      <c r="I666" s="27">
        <f>INDEX(地点選定リスト!$R$7:$R$842,MATCH(D666,地点選定リスト!$M$7:$M$842,0))</f>
        <v>1.2</v>
      </c>
    </row>
    <row r="667" spans="1:10" ht="21.75" customHeight="1">
      <c r="A667" s="40">
        <v>665</v>
      </c>
      <c r="B667" s="30" t="s">
        <v>2598</v>
      </c>
      <c r="C667" s="28" t="s">
        <v>2604</v>
      </c>
      <c r="D667" s="27" t="str">
        <f t="shared" si="11"/>
        <v>山口県　防府</v>
      </c>
      <c r="E667" s="31">
        <v>4.8</v>
      </c>
      <c r="F667" s="39">
        <v>0.5</v>
      </c>
      <c r="H667" s="27">
        <f>INDEX(地点選定リスト!$Q$7:$Q$842,MATCH(D667,地点選定リスト!$M$7:$M$842,0))</f>
        <v>4.8</v>
      </c>
      <c r="I667" s="27">
        <f>INDEX(地点選定リスト!$R$7:$R$842,MATCH(D667,地点選定リスト!$M$7:$M$842,0))</f>
        <v>0.5</v>
      </c>
    </row>
    <row r="668" spans="1:10" ht="21.75" customHeight="1">
      <c r="A668" s="40">
        <v>666</v>
      </c>
      <c r="B668" s="30" t="s">
        <v>2598</v>
      </c>
      <c r="C668" s="28" t="s">
        <v>2603</v>
      </c>
      <c r="D668" s="27" t="str">
        <f t="shared" si="11"/>
        <v>山口県　柳井</v>
      </c>
      <c r="E668" s="31">
        <v>5</v>
      </c>
      <c r="F668" s="39">
        <v>0.9</v>
      </c>
      <c r="H668" s="27">
        <f>INDEX(地点選定リスト!$Q$7:$Q$842,MATCH(D668,地点選定リスト!$M$7:$M$842,0))</f>
        <v>5</v>
      </c>
      <c r="I668" s="27">
        <f>INDEX(地点選定リスト!$R$7:$R$842,MATCH(D668,地点選定リスト!$M$7:$M$842,0))</f>
        <v>0.9</v>
      </c>
    </row>
    <row r="669" spans="1:10" ht="21.75" customHeight="1">
      <c r="A669" s="40">
        <v>667</v>
      </c>
      <c r="B669" s="30" t="s">
        <v>2598</v>
      </c>
      <c r="C669" s="28" t="s">
        <v>2602</v>
      </c>
      <c r="D669" s="27" t="str">
        <f t="shared" si="11"/>
        <v>山口県　萩</v>
      </c>
      <c r="E669" s="31">
        <v>5.5</v>
      </c>
      <c r="F669" s="39">
        <v>2.6</v>
      </c>
      <c r="H669" s="27">
        <f>INDEX(地点選定リスト!$Q$7:$Q$842,MATCH(D669,地点選定リスト!$M$7:$M$842,0))</f>
        <v>5.5</v>
      </c>
      <c r="I669" s="27">
        <f>INDEX(地点選定リスト!$R$7:$R$842,MATCH(D669,地点選定リスト!$M$7:$M$842,0))</f>
        <v>2.6</v>
      </c>
    </row>
    <row r="670" spans="1:10" ht="21.75" customHeight="1">
      <c r="A670" s="40">
        <v>668</v>
      </c>
      <c r="B670" s="30" t="s">
        <v>2598</v>
      </c>
      <c r="C670" s="28" t="s">
        <v>2601</v>
      </c>
      <c r="D670" s="27" t="str">
        <f t="shared" si="11"/>
        <v>山口県　豊田</v>
      </c>
      <c r="E670" s="31">
        <v>3.6</v>
      </c>
      <c r="F670" s="39">
        <v>-0.6</v>
      </c>
      <c r="H670" s="27">
        <f>INDEX(地点選定リスト!$Q$7:$Q$842,MATCH(D670,地点選定リスト!$M$7:$M$842,0))</f>
        <v>3.6</v>
      </c>
      <c r="I670" s="27">
        <f>INDEX(地点選定リスト!$R$7:$R$842,MATCH(D670,地点選定リスト!$M$7:$M$842,0))</f>
        <v>-0.6</v>
      </c>
    </row>
    <row r="671" spans="1:10" ht="21.75" customHeight="1">
      <c r="A671" s="40">
        <v>669</v>
      </c>
      <c r="B671" s="30" t="s">
        <v>2598</v>
      </c>
      <c r="C671" s="28" t="s">
        <v>2600</v>
      </c>
      <c r="D671" s="27" t="str">
        <f t="shared" si="11"/>
        <v>山口県　油谷</v>
      </c>
      <c r="E671" s="31">
        <v>5.5</v>
      </c>
      <c r="F671" s="39">
        <v>2.1</v>
      </c>
      <c r="H671" s="27">
        <f>INDEX(地点選定リスト!$Q$7:$Q$842,MATCH(D671,地点選定リスト!$M$7:$M$842,0))</f>
        <v>5.5</v>
      </c>
      <c r="I671" s="27">
        <f>INDEX(地点選定リスト!$R$7:$R$842,MATCH(D671,地点選定リスト!$M$7:$M$842,0))</f>
        <v>2.1</v>
      </c>
    </row>
    <row r="672" spans="1:10" ht="21.75" customHeight="1">
      <c r="A672" s="40">
        <v>670</v>
      </c>
      <c r="B672" s="30" t="s">
        <v>2598</v>
      </c>
      <c r="C672" s="28" t="s">
        <v>2599</v>
      </c>
      <c r="D672" s="27" t="str">
        <f t="shared" si="11"/>
        <v>山口県　安下庄</v>
      </c>
      <c r="E672" s="31">
        <v>6</v>
      </c>
      <c r="F672" s="39">
        <v>1.4</v>
      </c>
      <c r="H672" s="27">
        <f>INDEX(地点選定リスト!$Q$7:$Q$842,MATCH(D672,地点選定リスト!$M$7:$M$842,0))</f>
        <v>6</v>
      </c>
      <c r="I672" s="27">
        <f>INDEX(地点選定リスト!$R$7:$R$842,MATCH(D672,地点選定リスト!$M$7:$M$842,0))</f>
        <v>1.4</v>
      </c>
    </row>
    <row r="673" spans="1:10" ht="21.75" customHeight="1">
      <c r="A673" s="40">
        <v>671</v>
      </c>
      <c r="B673" s="30" t="s">
        <v>2598</v>
      </c>
      <c r="C673" s="28" t="s">
        <v>2597</v>
      </c>
      <c r="D673" s="27" t="str">
        <f t="shared" si="11"/>
        <v>山口県　下関</v>
      </c>
      <c r="E673" s="31">
        <v>7.2</v>
      </c>
      <c r="F673" s="39">
        <v>5</v>
      </c>
      <c r="H673" s="27">
        <f>INDEX(地点選定リスト!$Q$7:$Q$842,MATCH(D673,地点選定リスト!$M$7:$M$842,0))</f>
        <v>7.2</v>
      </c>
      <c r="I673" s="27">
        <f>INDEX(地点選定リスト!$R$7:$R$842,MATCH(D673,地点選定リスト!$M$7:$M$842,0))</f>
        <v>5</v>
      </c>
    </row>
    <row r="674" spans="1:10" ht="21.75" customHeight="1">
      <c r="A674" s="40">
        <v>672</v>
      </c>
      <c r="B674" s="30" t="s">
        <v>2590</v>
      </c>
      <c r="C674" s="28" t="s">
        <v>2596</v>
      </c>
      <c r="D674" s="27" t="str">
        <f t="shared" si="11"/>
        <v>徳島県　京上</v>
      </c>
      <c r="E674" s="31">
        <v>1.3</v>
      </c>
      <c r="F674" s="39">
        <v>-1.6</v>
      </c>
      <c r="H674" s="27">
        <f>INDEX(地点選定リスト!$Q$7:$Q$842,MATCH(D674,地点選定リスト!$M$7:$M$842,0))</f>
        <v>1.3</v>
      </c>
      <c r="I674" s="27">
        <f>INDEX(地点選定リスト!$R$7:$R$842,MATCH(D674,地点選定リスト!$M$7:$M$842,0))</f>
        <v>-1.6</v>
      </c>
    </row>
    <row r="675" spans="1:10" ht="21.75" customHeight="1">
      <c r="A675" s="40">
        <v>673</v>
      </c>
      <c r="B675" s="30" t="s">
        <v>2590</v>
      </c>
      <c r="C675" s="28" t="s">
        <v>2595</v>
      </c>
      <c r="D675" s="27" t="str">
        <f t="shared" si="11"/>
        <v>徳島県　木頭</v>
      </c>
      <c r="E675" s="31">
        <v>2.4</v>
      </c>
      <c r="F675" s="39">
        <v>-1.7</v>
      </c>
      <c r="H675" s="27">
        <f>INDEX(地点選定リスト!$Q$7:$Q$842,MATCH(D675,地点選定リスト!$M$7:$M$842,0))</f>
        <v>2.4</v>
      </c>
      <c r="I675" s="27">
        <f>INDEX(地点選定リスト!$R$7:$R$842,MATCH(D675,地点選定リスト!$M$7:$M$842,0))</f>
        <v>-1.7</v>
      </c>
    </row>
    <row r="676" spans="1:10" ht="21.75" customHeight="1">
      <c r="A676" s="40">
        <v>674</v>
      </c>
      <c r="B676" s="30" t="s">
        <v>2590</v>
      </c>
      <c r="C676" s="28" t="s">
        <v>2594</v>
      </c>
      <c r="D676" s="27" t="str">
        <f t="shared" si="11"/>
        <v>徳島県　池田</v>
      </c>
      <c r="E676" s="31">
        <v>3.3</v>
      </c>
      <c r="F676" s="39">
        <v>0.1</v>
      </c>
      <c r="H676" s="27">
        <f>INDEX(地点選定リスト!$Q$7:$Q$842,MATCH(D676,地点選定リスト!$M$7:$M$842,0))</f>
        <v>3.3</v>
      </c>
      <c r="I676" s="27">
        <f>INDEX(地点選定リスト!$R$7:$R$842,MATCH(D676,地点選定リスト!$M$7:$M$842,0))</f>
        <v>0.1</v>
      </c>
    </row>
    <row r="677" spans="1:10" ht="21.75" customHeight="1">
      <c r="A677" s="40">
        <v>675</v>
      </c>
      <c r="B677" s="30" t="s">
        <v>2590</v>
      </c>
      <c r="C677" s="28" t="s">
        <v>2593</v>
      </c>
      <c r="D677" s="27" t="str">
        <f t="shared" si="11"/>
        <v>徳島県　穴吹</v>
      </c>
      <c r="E677" s="31">
        <v>4.2</v>
      </c>
      <c r="F677" s="39">
        <v>1</v>
      </c>
      <c r="H677" s="27">
        <f>INDEX(地点選定リスト!$Q$7:$Q$842,MATCH(D677,地点選定リスト!$M$7:$M$842,0))</f>
        <v>4.2</v>
      </c>
      <c r="I677" s="27">
        <f>INDEX(地点選定リスト!$R$7:$R$842,MATCH(D677,地点選定リスト!$M$7:$M$842,0))</f>
        <v>1</v>
      </c>
    </row>
    <row r="678" spans="1:10" ht="21.75" customHeight="1">
      <c r="A678" s="40">
        <v>676</v>
      </c>
      <c r="B678" s="30" t="s">
        <v>2590</v>
      </c>
      <c r="C678" s="28" t="s">
        <v>2592</v>
      </c>
      <c r="D678" s="27" t="str">
        <f t="shared" si="11"/>
        <v>徳島県　徳島</v>
      </c>
      <c r="E678" s="31">
        <v>6.1</v>
      </c>
      <c r="F678" s="39">
        <v>2.8</v>
      </c>
      <c r="H678" s="27">
        <f>INDEX(地点選定リスト!$Q$7:$Q$842,MATCH(D678,地点選定リスト!$M$7:$M$842,0))</f>
        <v>6.1</v>
      </c>
      <c r="I678" s="27">
        <f>INDEX(地点選定リスト!$R$7:$R$842,MATCH(D678,地点選定リスト!$M$7:$M$842,0))</f>
        <v>2.8</v>
      </c>
    </row>
    <row r="679" spans="1:10" ht="21.75" customHeight="1">
      <c r="A679" s="40">
        <v>677</v>
      </c>
      <c r="B679" s="30" t="s">
        <v>2590</v>
      </c>
      <c r="C679" s="61" t="s">
        <v>3331</v>
      </c>
      <c r="D679" s="27" t="str">
        <f t="shared" si="11"/>
        <v>徳島県　宍喰</v>
      </c>
      <c r="E679" s="31">
        <v>6.4</v>
      </c>
      <c r="F679" s="39">
        <v>2.2000000000000002</v>
      </c>
      <c r="H679" s="27">
        <f>INDEX(地点選定リスト!$Q$7:$Q$842,MATCH(D679,地点選定リスト!$M$7:$M$842,0))</f>
        <v>6.4</v>
      </c>
      <c r="I679" s="27">
        <f>INDEX(地点選定リスト!$R$7:$R$842,MATCH(D679,地点選定リスト!$M$7:$M$842,0))</f>
        <v>2.2000000000000002</v>
      </c>
      <c r="J679" s="27" t="s">
        <v>3332</v>
      </c>
    </row>
    <row r="680" spans="1:10" ht="21.75" customHeight="1">
      <c r="A680" s="40">
        <v>678</v>
      </c>
      <c r="B680" s="30" t="s">
        <v>2590</v>
      </c>
      <c r="C680" s="28" t="s">
        <v>2591</v>
      </c>
      <c r="D680" s="27" t="str">
        <f t="shared" si="11"/>
        <v>徳島県　蒲生田</v>
      </c>
      <c r="E680" s="31">
        <v>6.8</v>
      </c>
      <c r="F680" s="39">
        <v>3.6</v>
      </c>
      <c r="H680" s="27">
        <f>INDEX(地点選定リスト!$Q$7:$Q$842,MATCH(D680,地点選定リスト!$M$7:$M$842,0))</f>
        <v>6.8</v>
      </c>
      <c r="I680" s="27">
        <f>INDEX(地点選定リスト!$R$7:$R$842,MATCH(D680,地点選定リスト!$M$7:$M$842,0))</f>
        <v>3.6</v>
      </c>
    </row>
    <row r="681" spans="1:10" ht="21.75" customHeight="1">
      <c r="A681" s="40">
        <v>679</v>
      </c>
      <c r="B681" s="30" t="s">
        <v>2590</v>
      </c>
      <c r="C681" s="28" t="s">
        <v>2589</v>
      </c>
      <c r="D681" s="27" t="str">
        <f t="shared" si="11"/>
        <v>徳島県　日和佐</v>
      </c>
      <c r="E681" s="31">
        <v>6.8</v>
      </c>
      <c r="F681" s="39">
        <v>2.4</v>
      </c>
      <c r="H681" s="27">
        <f>INDEX(地点選定リスト!$Q$7:$Q$842,MATCH(D681,地点選定リスト!$M$7:$M$842,0))</f>
        <v>6.8</v>
      </c>
      <c r="I681" s="27">
        <f>INDEX(地点選定リスト!$R$7:$R$842,MATCH(D681,地点選定リスト!$M$7:$M$842,0))</f>
        <v>2.4</v>
      </c>
    </row>
    <row r="682" spans="1:10" ht="21.75" customHeight="1">
      <c r="A682" s="40">
        <v>680</v>
      </c>
      <c r="B682" s="30" t="s">
        <v>2583</v>
      </c>
      <c r="C682" s="28" t="s">
        <v>2588</v>
      </c>
      <c r="D682" s="27" t="str">
        <f t="shared" si="11"/>
        <v>香川県　滝宮</v>
      </c>
      <c r="E682" s="31">
        <v>4.4000000000000004</v>
      </c>
      <c r="F682" s="39">
        <v>0.1</v>
      </c>
      <c r="H682" s="27">
        <f>INDEX(地点選定リスト!$Q$7:$Q$842,MATCH(D682,地点選定リスト!$M$7:$M$842,0))</f>
        <v>4.4000000000000004</v>
      </c>
      <c r="I682" s="27">
        <f>INDEX(地点選定リスト!$R$7:$R$842,MATCH(D682,地点選定リスト!$M$7:$M$842,0))</f>
        <v>0.1</v>
      </c>
    </row>
    <row r="683" spans="1:10" ht="21.75" customHeight="1">
      <c r="A683" s="40">
        <v>681</v>
      </c>
      <c r="B683" s="30" t="s">
        <v>2583</v>
      </c>
      <c r="C683" s="28" t="s">
        <v>2587</v>
      </c>
      <c r="D683" s="27" t="str">
        <f t="shared" si="11"/>
        <v>香川県　財田</v>
      </c>
      <c r="E683" s="31">
        <v>4.4000000000000004</v>
      </c>
      <c r="F683" s="39">
        <v>0.1</v>
      </c>
      <c r="H683" s="27">
        <f>INDEX(地点選定リスト!$Q$7:$Q$842,MATCH(D683,地点選定リスト!$M$7:$M$842,0))</f>
        <v>4.4000000000000004</v>
      </c>
      <c r="I683" s="27">
        <f>INDEX(地点選定リスト!$R$7:$R$842,MATCH(D683,地点選定リスト!$M$7:$M$842,0))</f>
        <v>0.1</v>
      </c>
    </row>
    <row r="684" spans="1:10" ht="21.75" customHeight="1">
      <c r="A684" s="40">
        <v>682</v>
      </c>
      <c r="B684" s="30" t="s">
        <v>2583</v>
      </c>
      <c r="C684" s="28" t="s">
        <v>2586</v>
      </c>
      <c r="D684" s="27" t="str">
        <f t="shared" si="11"/>
        <v>香川県　内海</v>
      </c>
      <c r="E684" s="31">
        <v>5.0999999999999996</v>
      </c>
      <c r="F684" s="39">
        <v>1.5</v>
      </c>
      <c r="H684" s="27">
        <f>INDEX(地点選定リスト!$Q$7:$Q$842,MATCH(D684,地点選定リスト!$M$7:$M$842,0))</f>
        <v>5.0999999999999996</v>
      </c>
      <c r="I684" s="27">
        <f>INDEX(地点選定リスト!$R$7:$R$842,MATCH(D684,地点選定リスト!$M$7:$M$842,0))</f>
        <v>1.5</v>
      </c>
    </row>
    <row r="685" spans="1:10" ht="21.75" customHeight="1">
      <c r="A685" s="40">
        <v>683</v>
      </c>
      <c r="B685" s="30" t="s">
        <v>2583</v>
      </c>
      <c r="C685" s="28" t="s">
        <v>2585</v>
      </c>
      <c r="D685" s="27" t="str">
        <f t="shared" si="11"/>
        <v>香川県　引田</v>
      </c>
      <c r="E685" s="31">
        <v>5.4</v>
      </c>
      <c r="F685" s="39">
        <v>2.1</v>
      </c>
      <c r="H685" s="27">
        <f>INDEX(地点選定リスト!$Q$7:$Q$842,MATCH(D685,地点選定リスト!$M$7:$M$842,0))</f>
        <v>5.4</v>
      </c>
      <c r="I685" s="27">
        <f>INDEX(地点選定リスト!$R$7:$R$842,MATCH(D685,地点選定リスト!$M$7:$M$842,0))</f>
        <v>2.1</v>
      </c>
    </row>
    <row r="686" spans="1:10" ht="21.75" customHeight="1">
      <c r="A686" s="40">
        <v>684</v>
      </c>
      <c r="B686" s="30" t="s">
        <v>2583</v>
      </c>
      <c r="C686" s="28" t="s">
        <v>2584</v>
      </c>
      <c r="D686" s="27" t="str">
        <f t="shared" si="11"/>
        <v>香川県　高松</v>
      </c>
      <c r="E686" s="31">
        <v>5.8</v>
      </c>
      <c r="F686" s="39">
        <v>2.4</v>
      </c>
      <c r="H686" s="27">
        <f>INDEX(地点選定リスト!$Q$7:$Q$842,MATCH(D686,地点選定リスト!$M$7:$M$842,0))</f>
        <v>5.8</v>
      </c>
      <c r="I686" s="27">
        <f>INDEX(地点選定リスト!$R$7:$R$842,MATCH(D686,地点選定リスト!$M$7:$M$842,0))</f>
        <v>2.4</v>
      </c>
    </row>
    <row r="687" spans="1:10" ht="21.75" customHeight="1">
      <c r="A687" s="40">
        <v>685</v>
      </c>
      <c r="B687" s="30" t="s">
        <v>2583</v>
      </c>
      <c r="C687" s="28" t="s">
        <v>2582</v>
      </c>
      <c r="D687" s="27" t="str">
        <f t="shared" si="11"/>
        <v>香川県　多度津</v>
      </c>
      <c r="E687" s="31">
        <v>6.1</v>
      </c>
      <c r="F687" s="39">
        <v>2.8</v>
      </c>
      <c r="H687" s="27">
        <f>INDEX(地点選定リスト!$Q$7:$Q$842,MATCH(D687,地点選定リスト!$M$7:$M$842,0))</f>
        <v>6.1</v>
      </c>
      <c r="I687" s="27">
        <f>INDEX(地点選定リスト!$R$7:$R$842,MATCH(D687,地点選定リスト!$M$7:$M$842,0))</f>
        <v>2.8</v>
      </c>
    </row>
    <row r="688" spans="1:10" ht="21.75" customHeight="1">
      <c r="A688" s="40">
        <v>686</v>
      </c>
      <c r="B688" s="30" t="s">
        <v>2569</v>
      </c>
      <c r="C688" s="28" t="s">
        <v>2581</v>
      </c>
      <c r="D688" s="27" t="str">
        <f t="shared" si="11"/>
        <v>愛媛県　久万</v>
      </c>
      <c r="E688" s="31">
        <v>1.4</v>
      </c>
      <c r="F688" s="39">
        <v>-2.7</v>
      </c>
      <c r="H688" s="27">
        <f>INDEX(地点選定リスト!$Q$7:$Q$842,MATCH(D688,地点選定リスト!$M$7:$M$842,0))</f>
        <v>1.4</v>
      </c>
      <c r="I688" s="27">
        <f>INDEX(地点選定リスト!$R$7:$R$842,MATCH(D688,地点選定リスト!$M$7:$M$842,0))</f>
        <v>-2.7</v>
      </c>
    </row>
    <row r="689" spans="1:10" ht="21.75" customHeight="1">
      <c r="A689" s="40">
        <v>687</v>
      </c>
      <c r="B689" s="30" t="s">
        <v>2569</v>
      </c>
      <c r="C689" s="28" t="s">
        <v>2580</v>
      </c>
      <c r="D689" s="27" t="str">
        <f t="shared" si="11"/>
        <v>愛媛県　宇和</v>
      </c>
      <c r="E689" s="31">
        <v>4.4000000000000004</v>
      </c>
      <c r="F689" s="39">
        <v>0.6</v>
      </c>
      <c r="H689" s="27">
        <f>INDEX(地点選定リスト!$Q$7:$Q$842,MATCH(D689,地点選定リスト!$M$7:$M$842,0))</f>
        <v>4.4000000000000004</v>
      </c>
      <c r="I689" s="27">
        <f>INDEX(地点選定リスト!$R$7:$R$842,MATCH(D689,地点選定リスト!$M$7:$M$842,0))</f>
        <v>0.6</v>
      </c>
    </row>
    <row r="690" spans="1:10" ht="21.75" customHeight="1">
      <c r="A690" s="40">
        <v>688</v>
      </c>
      <c r="B690" s="30" t="s">
        <v>2569</v>
      </c>
      <c r="C690" s="28" t="s">
        <v>2579</v>
      </c>
      <c r="D690" s="27" t="str">
        <f t="shared" si="11"/>
        <v>愛媛県　近永</v>
      </c>
      <c r="E690" s="31">
        <v>4.5999999999999996</v>
      </c>
      <c r="F690" s="39">
        <v>0</v>
      </c>
      <c r="H690" s="27">
        <f>INDEX(地点選定リスト!$Q$7:$Q$842,MATCH(D690,地点選定リスト!$M$7:$M$842,0))</f>
        <v>4.5999999999999996</v>
      </c>
      <c r="I690" s="27">
        <f>INDEX(地点選定リスト!$R$7:$R$842,MATCH(D690,地点選定リスト!$M$7:$M$842,0))</f>
        <v>0</v>
      </c>
    </row>
    <row r="691" spans="1:10" ht="21.75" customHeight="1">
      <c r="A691" s="40">
        <v>689</v>
      </c>
      <c r="B691" s="30" t="s">
        <v>2569</v>
      </c>
      <c r="C691" s="28" t="s">
        <v>2578</v>
      </c>
      <c r="D691" s="27" t="str">
        <f t="shared" si="11"/>
        <v>愛媛県　大洲</v>
      </c>
      <c r="E691" s="31">
        <v>5.0999999999999996</v>
      </c>
      <c r="F691" s="39">
        <v>2</v>
      </c>
      <c r="H691" s="27">
        <f>INDEX(地点選定リスト!$Q$7:$Q$842,MATCH(D691,地点選定リスト!$M$7:$M$842,0))</f>
        <v>5.0999999999999996</v>
      </c>
      <c r="I691" s="27">
        <f>INDEX(地点選定リスト!$R$7:$R$842,MATCH(D691,地点選定リスト!$M$7:$M$842,0))</f>
        <v>2</v>
      </c>
    </row>
    <row r="692" spans="1:10" ht="21.75" customHeight="1">
      <c r="A692" s="40">
        <v>690</v>
      </c>
      <c r="B692" s="30" t="s">
        <v>2569</v>
      </c>
      <c r="C692" s="61" t="s">
        <v>3323</v>
      </c>
      <c r="D692" s="27" t="str">
        <f t="shared" si="11"/>
        <v>愛媛県　丹原</v>
      </c>
      <c r="E692" s="31">
        <v>5.6</v>
      </c>
      <c r="F692" s="39">
        <v>2.1</v>
      </c>
      <c r="H692" s="27">
        <f>INDEX(地点選定リスト!$Q$7:$Q$842,MATCH(D692,地点選定リスト!$M$7:$M$842,0))</f>
        <v>5.6</v>
      </c>
      <c r="I692" s="27">
        <f>INDEX(地点選定リスト!$R$7:$R$842,MATCH(D692,地点選定リスト!$M$7:$M$842,0))</f>
        <v>2.1</v>
      </c>
      <c r="J692" s="27" t="s">
        <v>3324</v>
      </c>
    </row>
    <row r="693" spans="1:10" ht="21.75" customHeight="1">
      <c r="A693" s="40">
        <v>691</v>
      </c>
      <c r="B693" s="30" t="s">
        <v>2569</v>
      </c>
      <c r="C693" s="28" t="s">
        <v>2577</v>
      </c>
      <c r="D693" s="27" t="str">
        <f t="shared" si="11"/>
        <v>愛媛県　大三島</v>
      </c>
      <c r="E693" s="31">
        <v>5.9</v>
      </c>
      <c r="F693" s="39">
        <v>2.5</v>
      </c>
      <c r="H693" s="27">
        <f>INDEX(地点選定リスト!$Q$7:$Q$842,MATCH(D693,地点選定リスト!$M$7:$M$842,0))</f>
        <v>5.9</v>
      </c>
      <c r="I693" s="27">
        <f>INDEX(地点選定リスト!$R$7:$R$842,MATCH(D693,地点選定リスト!$M$7:$M$842,0))</f>
        <v>2.5</v>
      </c>
    </row>
    <row r="694" spans="1:10" ht="21.75" customHeight="1">
      <c r="A694" s="40">
        <v>692</v>
      </c>
      <c r="B694" s="30" t="s">
        <v>2569</v>
      </c>
      <c r="C694" s="28" t="s">
        <v>2576</v>
      </c>
      <c r="D694" s="27" t="str">
        <f t="shared" si="11"/>
        <v>愛媛県　今治</v>
      </c>
      <c r="E694" s="31">
        <v>5.9</v>
      </c>
      <c r="F694" s="39">
        <v>1.8</v>
      </c>
      <c r="H694" s="27">
        <f>INDEX(地点選定リスト!$Q$7:$Q$842,MATCH(D694,地点選定リスト!$M$7:$M$842,0))</f>
        <v>5.9</v>
      </c>
      <c r="I694" s="27">
        <f>INDEX(地点選定リスト!$R$7:$R$842,MATCH(D694,地点選定リスト!$M$7:$M$842,0))</f>
        <v>1.8</v>
      </c>
    </row>
    <row r="695" spans="1:10" ht="21.75" customHeight="1">
      <c r="A695" s="40">
        <v>693</v>
      </c>
      <c r="B695" s="30" t="s">
        <v>2569</v>
      </c>
      <c r="C695" s="61" t="s">
        <v>3325</v>
      </c>
      <c r="D695" s="27" t="str">
        <f t="shared" si="11"/>
        <v>愛媛県　三島</v>
      </c>
      <c r="E695" s="31">
        <v>6.1</v>
      </c>
      <c r="F695" s="39">
        <v>3.4</v>
      </c>
      <c r="H695" s="27">
        <f>INDEX(地点選定リスト!$Q$7:$Q$842,MATCH(D695,地点選定リスト!$M$7:$M$842,0))</f>
        <v>6.1</v>
      </c>
      <c r="I695" s="27">
        <f>INDEX(地点選定リスト!$R$7:$R$842,MATCH(D695,地点選定リスト!$M$7:$M$842,0))</f>
        <v>3.4</v>
      </c>
      <c r="J695" s="27" t="s">
        <v>3326</v>
      </c>
    </row>
    <row r="696" spans="1:10" ht="21.75" customHeight="1">
      <c r="A696" s="40">
        <v>694</v>
      </c>
      <c r="B696" s="30" t="s">
        <v>2569</v>
      </c>
      <c r="C696" s="28" t="s">
        <v>2574</v>
      </c>
      <c r="D696" s="27" t="str">
        <f t="shared" si="11"/>
        <v>愛媛県　長浜</v>
      </c>
      <c r="E696" s="31">
        <v>6.5</v>
      </c>
      <c r="F696" s="39">
        <v>3.6</v>
      </c>
      <c r="H696" s="27">
        <f>INDEX(地点選定リスト!$Q$7:$Q$842,MATCH(D696,地点選定リスト!$M$7:$M$842,0))</f>
        <v>6.6</v>
      </c>
      <c r="I696" s="27">
        <f>INDEX(地点選定リスト!$R$7:$R$842,MATCH(D696,地点選定リスト!$M$7:$M$842,0))</f>
        <v>3.6</v>
      </c>
    </row>
    <row r="697" spans="1:10" ht="21.75" customHeight="1">
      <c r="A697" s="40">
        <v>695</v>
      </c>
      <c r="B697" s="30" t="s">
        <v>2569</v>
      </c>
      <c r="C697" s="28" t="s">
        <v>2573</v>
      </c>
      <c r="D697" s="27" t="str">
        <f t="shared" si="11"/>
        <v>愛媛県　松山</v>
      </c>
      <c r="E697" s="31">
        <v>6.3</v>
      </c>
      <c r="F697" s="39">
        <v>2.5</v>
      </c>
      <c r="H697" s="27">
        <f>INDEX(地点選定リスト!$Q$7:$Q$842,MATCH(D697,地点選定リスト!$M$7:$M$842,0))</f>
        <v>6.3</v>
      </c>
      <c r="I697" s="27">
        <f>INDEX(地点選定リスト!$R$7:$R$842,MATCH(D697,地点選定リスト!$M$7:$M$842,0))</f>
        <v>2.5</v>
      </c>
    </row>
    <row r="698" spans="1:10" ht="21.75" customHeight="1">
      <c r="A698" s="40">
        <v>696</v>
      </c>
      <c r="B698" s="30" t="s">
        <v>2569</v>
      </c>
      <c r="C698" s="28" t="s">
        <v>2572</v>
      </c>
      <c r="D698" s="27" t="str">
        <f t="shared" si="11"/>
        <v>愛媛県　新居浜</v>
      </c>
      <c r="E698" s="31">
        <v>6.4</v>
      </c>
      <c r="F698" s="39">
        <v>3.4</v>
      </c>
      <c r="H698" s="27">
        <f>INDEX(地点選定リスト!$Q$7:$Q$842,MATCH(D698,地点選定リスト!$M$7:$M$842,0))</f>
        <v>6.4</v>
      </c>
      <c r="I698" s="27">
        <f>INDEX(地点選定リスト!$R$7:$R$842,MATCH(D698,地点選定リスト!$M$7:$M$842,0))</f>
        <v>3.4</v>
      </c>
    </row>
    <row r="699" spans="1:10" ht="21.75" customHeight="1">
      <c r="A699" s="40">
        <v>697</v>
      </c>
      <c r="B699" s="30" t="s">
        <v>2569</v>
      </c>
      <c r="C699" s="28" t="s">
        <v>2571</v>
      </c>
      <c r="D699" s="27" t="str">
        <f t="shared" si="11"/>
        <v>愛媛県　瀬戸</v>
      </c>
      <c r="E699" s="31">
        <v>6.6</v>
      </c>
      <c r="F699" s="39">
        <v>5</v>
      </c>
      <c r="H699" s="27">
        <f>INDEX(地点選定リスト!$Q$7:$Q$842,MATCH(D699,地点選定リスト!$M$7:$M$842,0))</f>
        <v>6.6</v>
      </c>
      <c r="I699" s="27">
        <f>INDEX(地点選定リスト!$R$7:$R$842,MATCH(D699,地点選定リスト!$M$7:$M$842,0))</f>
        <v>5</v>
      </c>
    </row>
    <row r="700" spans="1:10" ht="21.75" customHeight="1">
      <c r="A700" s="40">
        <v>698</v>
      </c>
      <c r="B700" s="30" t="s">
        <v>2569</v>
      </c>
      <c r="C700" s="28" t="s">
        <v>2570</v>
      </c>
      <c r="D700" s="27" t="str">
        <f t="shared" si="11"/>
        <v>愛媛県　宇和島</v>
      </c>
      <c r="E700" s="31">
        <v>6.8</v>
      </c>
      <c r="F700" s="39">
        <v>2.7</v>
      </c>
      <c r="H700" s="27">
        <f>INDEX(地点選定リスト!$Q$7:$Q$842,MATCH(D700,地点選定リスト!$M$7:$M$842,0))</f>
        <v>6.8</v>
      </c>
      <c r="I700" s="27">
        <f>INDEX(地点選定リスト!$R$7:$R$842,MATCH(D700,地点選定リスト!$M$7:$M$842,0))</f>
        <v>2.7</v>
      </c>
    </row>
    <row r="701" spans="1:10" ht="21.75" customHeight="1">
      <c r="A701" s="40">
        <v>699</v>
      </c>
      <c r="B701" s="30" t="s">
        <v>2569</v>
      </c>
      <c r="C701" s="28" t="s">
        <v>2568</v>
      </c>
      <c r="D701" s="27" t="str">
        <f t="shared" si="11"/>
        <v>愛媛県　御荘</v>
      </c>
      <c r="E701" s="31">
        <v>7.4</v>
      </c>
      <c r="F701" s="39">
        <v>3.4</v>
      </c>
      <c r="H701" s="27">
        <f>INDEX(地点選定リスト!$Q$7:$Q$842,MATCH(D701,地点選定リスト!$M$7:$M$842,0))</f>
        <v>7.4</v>
      </c>
      <c r="I701" s="27">
        <f>INDEX(地点選定リスト!$R$7:$R$842,MATCH(D701,地点選定リスト!$M$7:$M$842,0))</f>
        <v>3.4</v>
      </c>
    </row>
    <row r="702" spans="1:10" ht="21.75" customHeight="1">
      <c r="A702" s="40">
        <v>700</v>
      </c>
      <c r="B702" s="30" t="s">
        <v>2554</v>
      </c>
      <c r="C702" s="28" t="s">
        <v>2567</v>
      </c>
      <c r="D702" s="27" t="str">
        <f t="shared" si="11"/>
        <v>高知県　本川</v>
      </c>
      <c r="E702" s="31">
        <v>1.2</v>
      </c>
      <c r="F702" s="39">
        <v>-1.5</v>
      </c>
      <c r="H702" s="27">
        <f>INDEX(地点選定リスト!$Q$7:$Q$842,MATCH(D702,地点選定リスト!$M$7:$M$842,0))</f>
        <v>1.2</v>
      </c>
      <c r="I702" s="27">
        <f>INDEX(地点選定リスト!$R$7:$R$842,MATCH(D702,地点選定リスト!$M$7:$M$842,0))</f>
        <v>-1.5</v>
      </c>
    </row>
    <row r="703" spans="1:10" ht="21.75" customHeight="1">
      <c r="A703" s="40">
        <v>701</v>
      </c>
      <c r="B703" s="30" t="s">
        <v>2554</v>
      </c>
      <c r="C703" s="28" t="s">
        <v>2566</v>
      </c>
      <c r="D703" s="27" t="str">
        <f t="shared" si="11"/>
        <v>高知県　梼原</v>
      </c>
      <c r="E703" s="31">
        <v>2.4</v>
      </c>
      <c r="F703" s="39">
        <v>-1.5</v>
      </c>
      <c r="H703" s="27">
        <f>INDEX(地点選定リスト!$Q$7:$Q$842,MATCH(D703,地点選定リスト!$M$7:$M$842,0))</f>
        <v>2.4</v>
      </c>
      <c r="I703" s="27">
        <f>INDEX(地点選定リスト!$R$7:$R$842,MATCH(D703,地点選定リスト!$M$7:$M$842,0))</f>
        <v>-1.5</v>
      </c>
    </row>
    <row r="704" spans="1:10" ht="21.75" customHeight="1">
      <c r="A704" s="40">
        <v>702</v>
      </c>
      <c r="B704" s="30" t="s">
        <v>2554</v>
      </c>
      <c r="C704" s="28" t="s">
        <v>2565</v>
      </c>
      <c r="D704" s="27" t="str">
        <f t="shared" si="11"/>
        <v>高知県　本山</v>
      </c>
      <c r="E704" s="31">
        <v>3.1</v>
      </c>
      <c r="F704" s="39">
        <v>-0.8</v>
      </c>
      <c r="H704" s="27">
        <f>INDEX(地点選定リスト!$Q$7:$Q$842,MATCH(D704,地点選定リスト!$M$7:$M$842,0))</f>
        <v>3.1</v>
      </c>
      <c r="I704" s="27">
        <f>INDEX(地点選定リスト!$R$7:$R$842,MATCH(D704,地点選定リスト!$M$7:$M$842,0))</f>
        <v>-0.8</v>
      </c>
    </row>
    <row r="705" spans="1:9" ht="21.75" customHeight="1">
      <c r="A705" s="40">
        <v>703</v>
      </c>
      <c r="B705" s="30" t="s">
        <v>2554</v>
      </c>
      <c r="C705" s="28" t="s">
        <v>2564</v>
      </c>
      <c r="D705" s="27" t="str">
        <f t="shared" si="11"/>
        <v>高知県　窪川</v>
      </c>
      <c r="E705" s="31">
        <v>4</v>
      </c>
      <c r="F705" s="39">
        <v>-1.5</v>
      </c>
      <c r="H705" s="27">
        <f>INDEX(地点選定リスト!$Q$7:$Q$842,MATCH(D705,地点選定リスト!$M$7:$M$842,0))</f>
        <v>4</v>
      </c>
      <c r="I705" s="27">
        <f>INDEX(地点選定リスト!$R$7:$R$842,MATCH(D705,地点選定リスト!$M$7:$M$842,0))</f>
        <v>-1.5</v>
      </c>
    </row>
    <row r="706" spans="1:9" ht="21.75" customHeight="1">
      <c r="A706" s="40">
        <v>704</v>
      </c>
      <c r="B706" s="30" t="s">
        <v>2554</v>
      </c>
      <c r="C706" s="28" t="s">
        <v>2563</v>
      </c>
      <c r="D706" s="27" t="str">
        <f t="shared" si="11"/>
        <v>高知県　大栃</v>
      </c>
      <c r="E706" s="31">
        <v>4.5</v>
      </c>
      <c r="F706" s="39">
        <v>0.3</v>
      </c>
      <c r="H706" s="27">
        <f>INDEX(地点選定リスト!$Q$7:$Q$842,MATCH(D706,地点選定リスト!$M$7:$M$842,0))</f>
        <v>4.5</v>
      </c>
      <c r="I706" s="27">
        <f>INDEX(地点選定リスト!$R$7:$R$842,MATCH(D706,地点選定リスト!$M$7:$M$842,0))</f>
        <v>0.3</v>
      </c>
    </row>
    <row r="707" spans="1:9" ht="21.75" customHeight="1">
      <c r="A707" s="40">
        <v>705</v>
      </c>
      <c r="B707" s="30" t="s">
        <v>2554</v>
      </c>
      <c r="C707" s="28" t="s">
        <v>2562</v>
      </c>
      <c r="D707" s="27" t="str">
        <f t="shared" si="11"/>
        <v>高知県　江川崎</v>
      </c>
      <c r="E707" s="31">
        <v>4.9000000000000004</v>
      </c>
      <c r="F707" s="39">
        <v>0.5</v>
      </c>
      <c r="H707" s="27">
        <f>INDEX(地点選定リスト!$Q$7:$Q$842,MATCH(D707,地点選定リスト!$M$7:$M$842,0))</f>
        <v>4.9000000000000004</v>
      </c>
      <c r="I707" s="27">
        <f>INDEX(地点選定リスト!$R$7:$R$842,MATCH(D707,地点選定リスト!$M$7:$M$842,0))</f>
        <v>0.5</v>
      </c>
    </row>
    <row r="708" spans="1:9" ht="21.75" customHeight="1">
      <c r="A708" s="40">
        <v>706</v>
      </c>
      <c r="B708" s="30" t="s">
        <v>2554</v>
      </c>
      <c r="C708" s="28" t="s">
        <v>2561</v>
      </c>
      <c r="D708" s="27" t="str">
        <f t="shared" ref="D708:D771" si="12">B708&amp;"　"&amp;C708</f>
        <v>高知県　後免</v>
      </c>
      <c r="E708" s="31">
        <v>5.3</v>
      </c>
      <c r="F708" s="39">
        <v>0.7</v>
      </c>
      <c r="H708" s="27">
        <f>INDEX(地点選定リスト!$Q$7:$Q$842,MATCH(D708,地点選定リスト!$M$7:$M$842,0))</f>
        <v>5.3</v>
      </c>
      <c r="I708" s="27">
        <f>INDEX(地点選定リスト!$R$7:$R$842,MATCH(D708,地点選定リスト!$M$7:$M$842,0))</f>
        <v>0.7</v>
      </c>
    </row>
    <row r="709" spans="1:9" ht="21.75" customHeight="1">
      <c r="A709" s="40">
        <v>707</v>
      </c>
      <c r="B709" s="30" t="s">
        <v>2554</v>
      </c>
      <c r="C709" s="28" t="s">
        <v>2560</v>
      </c>
      <c r="D709" s="27" t="str">
        <f t="shared" si="12"/>
        <v>高知県　中村</v>
      </c>
      <c r="E709" s="31">
        <v>6.1</v>
      </c>
      <c r="F709" s="39">
        <v>1.7</v>
      </c>
      <c r="H709" s="27">
        <f>INDEX(地点選定リスト!$Q$7:$Q$842,MATCH(D709,地点選定リスト!$M$7:$M$842,0))</f>
        <v>6.1</v>
      </c>
      <c r="I709" s="27">
        <f>INDEX(地点選定リスト!$R$7:$R$842,MATCH(D709,地点選定リスト!$M$7:$M$842,0))</f>
        <v>1.7</v>
      </c>
    </row>
    <row r="710" spans="1:9" ht="21.75" customHeight="1">
      <c r="A710" s="40">
        <v>708</v>
      </c>
      <c r="B710" s="30" t="s">
        <v>2554</v>
      </c>
      <c r="C710" s="28" t="s">
        <v>2536</v>
      </c>
      <c r="D710" s="27" t="str">
        <f t="shared" si="12"/>
        <v>高知県　佐賀</v>
      </c>
      <c r="E710" s="31">
        <v>6.4</v>
      </c>
      <c r="F710" s="39">
        <v>2.1</v>
      </c>
      <c r="H710" s="27">
        <f>INDEX(地点選定リスト!$Q$7:$Q$842,MATCH(D710,地点選定リスト!$M$7:$M$842,0))</f>
        <v>6.4</v>
      </c>
      <c r="I710" s="27">
        <f>INDEX(地点選定リスト!$R$7:$R$842,MATCH(D710,地点選定リスト!$M$7:$M$842,0))</f>
        <v>2.1</v>
      </c>
    </row>
    <row r="711" spans="1:9" ht="21.75" customHeight="1">
      <c r="A711" s="40">
        <v>709</v>
      </c>
      <c r="B711" s="30" t="s">
        <v>2554</v>
      </c>
      <c r="C711" s="28" t="s">
        <v>2559</v>
      </c>
      <c r="D711" s="27" t="str">
        <f t="shared" si="12"/>
        <v>高知県　須崎</v>
      </c>
      <c r="E711" s="31">
        <v>6.6</v>
      </c>
      <c r="F711" s="39">
        <v>2.5</v>
      </c>
      <c r="H711" s="27">
        <f>INDEX(地点選定リスト!$Q$7:$Q$842,MATCH(D711,地点選定リスト!$M$7:$M$842,0))</f>
        <v>6.6</v>
      </c>
      <c r="I711" s="27">
        <f>INDEX(地点選定リスト!$R$7:$R$842,MATCH(D711,地点選定リスト!$M$7:$M$842,0))</f>
        <v>2.5</v>
      </c>
    </row>
    <row r="712" spans="1:9" ht="21.75" customHeight="1">
      <c r="A712" s="40">
        <v>710</v>
      </c>
      <c r="B712" s="30" t="s">
        <v>2554</v>
      </c>
      <c r="C712" s="28" t="s">
        <v>2558</v>
      </c>
      <c r="D712" s="27" t="str">
        <f t="shared" si="12"/>
        <v>高知県　高知</v>
      </c>
      <c r="E712" s="31">
        <v>6.8</v>
      </c>
      <c r="F712" s="39">
        <v>2.6</v>
      </c>
      <c r="H712" s="27">
        <f>INDEX(地点選定リスト!$Q$7:$Q$842,MATCH(D712,地点選定リスト!$M$7:$M$842,0))</f>
        <v>6.8</v>
      </c>
      <c r="I712" s="27">
        <f>INDEX(地点選定リスト!$R$7:$R$842,MATCH(D712,地点選定リスト!$M$7:$M$842,0))</f>
        <v>2.6</v>
      </c>
    </row>
    <row r="713" spans="1:9" ht="21.75" customHeight="1">
      <c r="A713" s="40">
        <v>711</v>
      </c>
      <c r="B713" s="30" t="s">
        <v>2554</v>
      </c>
      <c r="C713" s="28" t="s">
        <v>2557</v>
      </c>
      <c r="D713" s="27" t="str">
        <f t="shared" si="12"/>
        <v>高知県　宿毛</v>
      </c>
      <c r="E713" s="31">
        <v>7.2</v>
      </c>
      <c r="F713" s="39">
        <v>3.6</v>
      </c>
      <c r="H713" s="27">
        <f>INDEX(地点選定リスト!$Q$7:$Q$842,MATCH(D713,地点選定リスト!$M$7:$M$842,0))</f>
        <v>7.2</v>
      </c>
      <c r="I713" s="27">
        <f>INDEX(地点選定リスト!$R$7:$R$842,MATCH(D713,地点選定リスト!$M$7:$M$842,0))</f>
        <v>3.6</v>
      </c>
    </row>
    <row r="714" spans="1:9" ht="21.75" customHeight="1">
      <c r="A714" s="40">
        <v>712</v>
      </c>
      <c r="B714" s="30" t="s">
        <v>2554</v>
      </c>
      <c r="C714" s="28" t="s">
        <v>2556</v>
      </c>
      <c r="D714" s="27" t="str">
        <f t="shared" si="12"/>
        <v>高知県　安芸</v>
      </c>
      <c r="E714" s="31">
        <v>7.6</v>
      </c>
      <c r="F714" s="39">
        <v>3.8</v>
      </c>
      <c r="H714" s="27">
        <f>INDEX(地点選定リスト!$Q$7:$Q$842,MATCH(D714,地点選定リスト!$M$7:$M$842,0))</f>
        <v>7.6</v>
      </c>
      <c r="I714" s="27">
        <f>INDEX(地点選定リスト!$R$7:$R$842,MATCH(D714,地点選定リスト!$M$7:$M$842,0))</f>
        <v>3.8</v>
      </c>
    </row>
    <row r="715" spans="1:9" ht="21.75" customHeight="1">
      <c r="A715" s="40">
        <v>713</v>
      </c>
      <c r="B715" s="30" t="s">
        <v>2554</v>
      </c>
      <c r="C715" s="28" t="s">
        <v>2555</v>
      </c>
      <c r="D715" s="27" t="str">
        <f t="shared" si="12"/>
        <v>高知県　室戸岬</v>
      </c>
      <c r="E715" s="31">
        <v>7.7</v>
      </c>
      <c r="F715" s="39">
        <v>5.0999999999999996</v>
      </c>
      <c r="H715" s="27">
        <f>INDEX(地点選定リスト!$Q$7:$Q$842,MATCH(D715,地点選定リスト!$M$7:$M$842,0))</f>
        <v>7.7</v>
      </c>
      <c r="I715" s="27">
        <f>INDEX(地点選定リスト!$R$7:$R$842,MATCH(D715,地点選定リスト!$M$7:$M$842,0))</f>
        <v>5.0999999999999996</v>
      </c>
    </row>
    <row r="716" spans="1:9" ht="21.75" customHeight="1">
      <c r="A716" s="40">
        <v>714</v>
      </c>
      <c r="B716" s="30" t="s">
        <v>2554</v>
      </c>
      <c r="C716" s="28" t="s">
        <v>2553</v>
      </c>
      <c r="D716" s="27" t="str">
        <f t="shared" si="12"/>
        <v>高知県　清水</v>
      </c>
      <c r="E716" s="48">
        <v>9</v>
      </c>
      <c r="F716" s="49">
        <v>6.1</v>
      </c>
      <c r="H716" s="27">
        <f>INDEX(地点選定リスト!$Q$7:$Q$842,MATCH(D716,地点選定リスト!$M$7:$M$842,0))</f>
        <v>9</v>
      </c>
      <c r="I716" s="27">
        <f>INDEX(地点選定リスト!$R$7:$R$842,MATCH(D716,地点選定リスト!$M$7:$M$842,0))</f>
        <v>6.1</v>
      </c>
    </row>
    <row r="717" spans="1:9" ht="21.75" customHeight="1">
      <c r="A717" s="38">
        <v>715</v>
      </c>
      <c r="B717" s="30" t="s">
        <v>2542</v>
      </c>
      <c r="C717" s="30" t="s">
        <v>2552</v>
      </c>
      <c r="D717" s="27" t="str">
        <f t="shared" si="12"/>
        <v>福岡県　黒木</v>
      </c>
      <c r="E717" s="31">
        <v>3.9</v>
      </c>
      <c r="F717" s="39">
        <v>-0.8</v>
      </c>
      <c r="H717" s="27">
        <f>INDEX(地点選定リスト!$Q$7:$Q$842,MATCH(D717,地点選定リスト!$M$7:$M$842,0))</f>
        <v>3.9</v>
      </c>
      <c r="I717" s="27">
        <f>INDEX(地点選定リスト!$R$7:$R$842,MATCH(D717,地点選定リスト!$M$7:$M$842,0))</f>
        <v>-0.8</v>
      </c>
    </row>
    <row r="718" spans="1:9" ht="21.75" customHeight="1">
      <c r="A718" s="38">
        <v>716</v>
      </c>
      <c r="B718" s="30" t="s">
        <v>2542</v>
      </c>
      <c r="C718" s="30" t="s">
        <v>2551</v>
      </c>
      <c r="D718" s="27" t="str">
        <f t="shared" si="12"/>
        <v>福岡県　添田</v>
      </c>
      <c r="E718" s="31">
        <v>4.4000000000000004</v>
      </c>
      <c r="F718" s="39">
        <v>0.9</v>
      </c>
      <c r="H718" s="27">
        <f>INDEX(地点選定リスト!$Q$7:$Q$842,MATCH(D718,地点選定リスト!$M$7:$M$842,0))</f>
        <v>4.4000000000000004</v>
      </c>
      <c r="I718" s="27">
        <f>INDEX(地点選定リスト!$R$7:$R$842,MATCH(D718,地点選定リスト!$M$7:$M$842,0))</f>
        <v>0.9</v>
      </c>
    </row>
    <row r="719" spans="1:9" ht="21.75" customHeight="1">
      <c r="A719" s="38">
        <v>717</v>
      </c>
      <c r="B719" s="30" t="s">
        <v>2542</v>
      </c>
      <c r="C719" s="30" t="s">
        <v>2550</v>
      </c>
      <c r="D719" s="27" t="str">
        <f t="shared" si="12"/>
        <v>福岡県　飯塚</v>
      </c>
      <c r="E719" s="31">
        <v>4.5</v>
      </c>
      <c r="F719" s="39">
        <v>0.9</v>
      </c>
      <c r="H719" s="27">
        <f>INDEX(地点選定リスト!$Q$7:$Q$842,MATCH(D719,地点選定リスト!$M$7:$M$842,0))</f>
        <v>4.5</v>
      </c>
      <c r="I719" s="27">
        <f>INDEX(地点選定リスト!$R$7:$R$842,MATCH(D719,地点選定リスト!$M$7:$M$842,0))</f>
        <v>0.9</v>
      </c>
    </row>
    <row r="720" spans="1:9" ht="21.75" customHeight="1">
      <c r="A720" s="38">
        <v>718</v>
      </c>
      <c r="B720" s="30" t="s">
        <v>2542</v>
      </c>
      <c r="C720" s="30" t="s">
        <v>2549</v>
      </c>
      <c r="D720" s="27" t="str">
        <f t="shared" si="12"/>
        <v>福岡県　久留米</v>
      </c>
      <c r="E720" s="31">
        <v>4.8</v>
      </c>
      <c r="F720" s="39">
        <v>1.2</v>
      </c>
      <c r="H720" s="27">
        <f>INDEX(地点選定リスト!$Q$7:$Q$842,MATCH(D720,地点選定リスト!$M$7:$M$842,0))</f>
        <v>4.8</v>
      </c>
      <c r="I720" s="27">
        <f>INDEX(地点選定リスト!$R$7:$R$842,MATCH(D720,地点選定リスト!$M$7:$M$842,0))</f>
        <v>1.2</v>
      </c>
    </row>
    <row r="721" spans="1:10" ht="21.75" customHeight="1">
      <c r="A721" s="38">
        <v>719</v>
      </c>
      <c r="B721" s="30" t="s">
        <v>2542</v>
      </c>
      <c r="C721" s="55" t="s">
        <v>3317</v>
      </c>
      <c r="D721" s="27" t="str">
        <f t="shared" si="12"/>
        <v>福岡県　甘木</v>
      </c>
      <c r="E721" s="31">
        <v>5</v>
      </c>
      <c r="F721" s="39">
        <v>0.9</v>
      </c>
      <c r="H721" s="27">
        <f>INDEX(地点選定リスト!$Q$7:$Q$842,MATCH(D721,地点選定リスト!$M$7:$M$842,0))</f>
        <v>5</v>
      </c>
      <c r="I721" s="27">
        <f>INDEX(地点選定リスト!$R$7:$R$842,MATCH(D721,地点選定リスト!$M$7:$M$842,0))</f>
        <v>0.9</v>
      </c>
      <c r="J721" s="27" t="s">
        <v>3318</v>
      </c>
    </row>
    <row r="722" spans="1:10" ht="21.75" customHeight="1">
      <c r="A722" s="38">
        <v>720</v>
      </c>
      <c r="B722" s="30" t="s">
        <v>2542</v>
      </c>
      <c r="C722" s="30" t="s">
        <v>2548</v>
      </c>
      <c r="D722" s="27" t="str">
        <f t="shared" si="12"/>
        <v>福岡県　行橋</v>
      </c>
      <c r="E722" s="31">
        <v>5.0999999999999996</v>
      </c>
      <c r="F722" s="39">
        <v>1.3</v>
      </c>
      <c r="H722" s="27">
        <f>INDEX(地点選定リスト!$Q$7:$Q$842,MATCH(D722,地点選定リスト!$M$7:$M$842,0))</f>
        <v>5.0999999999999996</v>
      </c>
      <c r="I722" s="27">
        <f>INDEX(地点選定リスト!$R$7:$R$842,MATCH(D722,地点選定リスト!$M$7:$M$842,0))</f>
        <v>1.3</v>
      </c>
    </row>
    <row r="723" spans="1:10" ht="21.75" customHeight="1">
      <c r="A723" s="38">
        <v>721</v>
      </c>
      <c r="B723" s="30" t="s">
        <v>2542</v>
      </c>
      <c r="C723" s="30" t="s">
        <v>2547</v>
      </c>
      <c r="D723" s="27" t="str">
        <f t="shared" si="12"/>
        <v>福岡県　大牟田</v>
      </c>
      <c r="E723" s="31">
        <v>5.2</v>
      </c>
      <c r="F723" s="39">
        <v>0.6</v>
      </c>
      <c r="H723" s="27">
        <f>INDEX(地点選定リスト!$Q$7:$Q$842,MATCH(D723,地点選定リスト!$M$7:$M$842,0))</f>
        <v>5.2</v>
      </c>
      <c r="I723" s="27">
        <f>INDEX(地点選定リスト!$R$7:$R$842,MATCH(D723,地点選定リスト!$M$7:$M$842,0))</f>
        <v>0.6</v>
      </c>
    </row>
    <row r="724" spans="1:10" ht="21.75" customHeight="1">
      <c r="A724" s="38">
        <v>722</v>
      </c>
      <c r="B724" s="30" t="s">
        <v>2542</v>
      </c>
      <c r="C724" s="30" t="s">
        <v>2546</v>
      </c>
      <c r="D724" s="27" t="str">
        <f t="shared" si="12"/>
        <v>福岡県　前原</v>
      </c>
      <c r="E724" s="31">
        <v>5.5</v>
      </c>
      <c r="F724" s="39">
        <v>1.9</v>
      </c>
      <c r="H724" s="27">
        <f>INDEX(地点選定リスト!$Q$7:$Q$842,MATCH(D724,地点選定リスト!$M$7:$M$842,0))</f>
        <v>5.5</v>
      </c>
      <c r="I724" s="27">
        <f>INDEX(地点選定リスト!$R$7:$R$842,MATCH(D724,地点選定リスト!$M$7:$M$842,0))</f>
        <v>1.9</v>
      </c>
    </row>
    <row r="725" spans="1:10" ht="21.75" customHeight="1">
      <c r="A725" s="38">
        <v>723</v>
      </c>
      <c r="B725" s="30" t="s">
        <v>2542</v>
      </c>
      <c r="C725" s="30" t="s">
        <v>2545</v>
      </c>
      <c r="D725" s="27" t="str">
        <f t="shared" si="12"/>
        <v>福岡県　宗像</v>
      </c>
      <c r="E725" s="31">
        <v>5.6</v>
      </c>
      <c r="F725" s="39">
        <v>2.1</v>
      </c>
      <c r="H725" s="27">
        <f>INDEX(地点選定リスト!$Q$7:$Q$842,MATCH(D725,地点選定リスト!$M$7:$M$842,0))</f>
        <v>5.6</v>
      </c>
      <c r="I725" s="27">
        <f>INDEX(地点選定リスト!$R$7:$R$842,MATCH(D725,地点選定リスト!$M$7:$M$842,0))</f>
        <v>2.1</v>
      </c>
    </row>
    <row r="726" spans="1:10" ht="21.75" customHeight="1">
      <c r="A726" s="38">
        <v>724</v>
      </c>
      <c r="B726" s="30" t="s">
        <v>2542</v>
      </c>
      <c r="C726" s="30" t="s">
        <v>2544</v>
      </c>
      <c r="D726" s="27" t="str">
        <f t="shared" si="12"/>
        <v>福岡県　太宰府</v>
      </c>
      <c r="E726" s="31">
        <v>6</v>
      </c>
      <c r="F726" s="39">
        <v>2.5</v>
      </c>
      <c r="H726" s="27">
        <f>INDEX(地点選定リスト!$Q$7:$Q$842,MATCH(D726,地点選定リスト!$M$7:$M$842,0))</f>
        <v>6</v>
      </c>
      <c r="I726" s="27">
        <f>INDEX(地点選定リスト!$R$7:$R$842,MATCH(D726,地点選定リスト!$M$7:$M$842,0))</f>
        <v>2.5</v>
      </c>
    </row>
    <row r="727" spans="1:10" ht="21.75" customHeight="1">
      <c r="A727" s="38">
        <v>725</v>
      </c>
      <c r="B727" s="30" t="s">
        <v>2542</v>
      </c>
      <c r="C727" s="30" t="s">
        <v>2543</v>
      </c>
      <c r="D727" s="27" t="str">
        <f t="shared" si="12"/>
        <v>福岡県　八幡</v>
      </c>
      <c r="E727" s="31">
        <v>6.1</v>
      </c>
      <c r="F727" s="39">
        <v>3</v>
      </c>
      <c r="H727" s="27">
        <f>INDEX(地点選定リスト!$Q$7:$Q$842,MATCH(D727,地点選定リスト!$M$7:$M$842,0))</f>
        <v>6.1</v>
      </c>
      <c r="I727" s="27">
        <f>INDEX(地点選定リスト!$R$7:$R$842,MATCH(D727,地点選定リスト!$M$7:$M$842,0))</f>
        <v>3</v>
      </c>
    </row>
    <row r="728" spans="1:10" ht="21.75" customHeight="1">
      <c r="A728" s="38">
        <v>726</v>
      </c>
      <c r="B728" s="30" t="s">
        <v>2542</v>
      </c>
      <c r="C728" s="30" t="s">
        <v>2541</v>
      </c>
      <c r="D728" s="27" t="str">
        <f t="shared" si="12"/>
        <v>福岡県　福岡</v>
      </c>
      <c r="E728" s="31">
        <v>6.4</v>
      </c>
      <c r="F728" s="39">
        <v>4</v>
      </c>
      <c r="H728" s="27">
        <f>INDEX(地点選定リスト!$Q$7:$Q$842,MATCH(D728,地点選定リスト!$M$7:$M$842,0))</f>
        <v>6.4</v>
      </c>
      <c r="I728" s="27">
        <f>INDEX(地点選定リスト!$R$7:$R$842,MATCH(D728,地点選定リスト!$M$7:$M$842,0))</f>
        <v>4</v>
      </c>
    </row>
    <row r="729" spans="1:10" ht="21.75" customHeight="1">
      <c r="A729" s="38">
        <v>727</v>
      </c>
      <c r="B729" s="30" t="s">
        <v>2537</v>
      </c>
      <c r="C729" s="30" t="s">
        <v>2540</v>
      </c>
      <c r="D729" s="27" t="str">
        <f t="shared" si="12"/>
        <v>佐賀県　嬉野</v>
      </c>
      <c r="E729" s="31">
        <v>4.3</v>
      </c>
      <c r="F729" s="39">
        <v>0</v>
      </c>
      <c r="H729" s="27">
        <f>INDEX(地点選定リスト!$Q$7:$Q$842,MATCH(D729,地点選定リスト!$M$7:$M$842,0))</f>
        <v>4.3</v>
      </c>
      <c r="I729" s="27">
        <f>INDEX(地点選定リスト!$R$7:$R$842,MATCH(D729,地点選定リスト!$M$7:$M$842,0))</f>
        <v>0</v>
      </c>
    </row>
    <row r="730" spans="1:10" ht="21.75" customHeight="1">
      <c r="A730" s="38">
        <v>728</v>
      </c>
      <c r="B730" s="30" t="s">
        <v>2537</v>
      </c>
      <c r="C730" s="30" t="s">
        <v>2539</v>
      </c>
      <c r="D730" s="27" t="str">
        <f t="shared" si="12"/>
        <v>佐賀県　白石</v>
      </c>
      <c r="E730" s="31">
        <v>4.5</v>
      </c>
      <c r="F730" s="39">
        <v>0.3</v>
      </c>
      <c r="H730" s="27">
        <f>INDEX(地点選定リスト!$Q$7:$Q$842,MATCH(D730,地点選定リスト!$M$7:$M$842,0))</f>
        <v>4.5</v>
      </c>
      <c r="I730" s="27">
        <f>INDEX(地点選定リスト!$R$7:$R$842,MATCH(D730,地点選定リスト!$M$7:$M$842,0))</f>
        <v>0.3</v>
      </c>
    </row>
    <row r="731" spans="1:10" ht="21.75" customHeight="1">
      <c r="A731" s="38">
        <v>729</v>
      </c>
      <c r="B731" s="30" t="s">
        <v>2537</v>
      </c>
      <c r="C731" s="55" t="s">
        <v>3315</v>
      </c>
      <c r="D731" s="27" t="str">
        <f t="shared" si="12"/>
        <v>佐賀県　枝去木</v>
      </c>
      <c r="E731" s="31">
        <v>5</v>
      </c>
      <c r="F731" s="39">
        <v>1.9</v>
      </c>
      <c r="H731" s="27">
        <f>INDEX(地点選定リスト!$Q$7:$Q$842,MATCH(D731,地点選定リスト!$M$7:$M$842,0))</f>
        <v>4.9000000000000004</v>
      </c>
      <c r="I731" s="27">
        <f>INDEX(地点選定リスト!$R$7:$R$842,MATCH(D731,地点選定リスト!$M$7:$M$842,0))</f>
        <v>1.9</v>
      </c>
      <c r="J731" s="27" t="s">
        <v>3316</v>
      </c>
    </row>
    <row r="732" spans="1:10" ht="21.75" customHeight="1">
      <c r="A732" s="38">
        <v>730</v>
      </c>
      <c r="B732" s="30" t="s">
        <v>2537</v>
      </c>
      <c r="C732" s="30" t="s">
        <v>2538</v>
      </c>
      <c r="D732" s="27" t="str">
        <f t="shared" si="12"/>
        <v>佐賀県　伊万里</v>
      </c>
      <c r="E732" s="31">
        <v>5.2</v>
      </c>
      <c r="F732" s="39">
        <v>1.1000000000000001</v>
      </c>
      <c r="H732" s="27">
        <f>INDEX(地点選定リスト!$Q$7:$Q$842,MATCH(D732,地点選定リスト!$M$7:$M$842,0))</f>
        <v>5.2</v>
      </c>
      <c r="I732" s="27">
        <f>INDEX(地点選定リスト!$R$7:$R$842,MATCH(D732,地点選定リスト!$M$7:$M$842,0))</f>
        <v>1.1000000000000001</v>
      </c>
    </row>
    <row r="733" spans="1:10" ht="21.75" customHeight="1">
      <c r="A733" s="38">
        <v>731</v>
      </c>
      <c r="B733" s="30" t="s">
        <v>2537</v>
      </c>
      <c r="C733" s="30" t="s">
        <v>2536</v>
      </c>
      <c r="D733" s="27" t="str">
        <f t="shared" si="12"/>
        <v>佐賀県　佐賀</v>
      </c>
      <c r="E733" s="31">
        <v>5.4</v>
      </c>
      <c r="F733" s="39">
        <v>1.9</v>
      </c>
      <c r="H733" s="27">
        <f>INDEX(地点選定リスト!$Q$7:$Q$842,MATCH(D733,地点選定リスト!$M$7:$M$842,0))</f>
        <v>5.4</v>
      </c>
      <c r="I733" s="27">
        <f>INDEX(地点選定リスト!$R$7:$R$842,MATCH(D733,地点選定リスト!$M$7:$M$842,0))</f>
        <v>1.9</v>
      </c>
    </row>
    <row r="734" spans="1:10" ht="21.75" customHeight="1">
      <c r="A734" s="38">
        <v>732</v>
      </c>
      <c r="B734" s="30" t="s">
        <v>2522</v>
      </c>
      <c r="C734" s="30" t="s">
        <v>2535</v>
      </c>
      <c r="D734" s="27" t="str">
        <f t="shared" si="12"/>
        <v>長崎県　雲仙岳</v>
      </c>
      <c r="E734" s="31">
        <v>2.2999999999999998</v>
      </c>
      <c r="F734" s="39">
        <v>-0.5</v>
      </c>
      <c r="H734" s="27">
        <f>INDEX(地点選定リスト!$Q$7:$Q$842,MATCH(D734,地点選定リスト!$M$7:$M$842,0))</f>
        <v>2.2999999999999998</v>
      </c>
      <c r="I734" s="27">
        <f>INDEX(地点選定リスト!$R$7:$R$842,MATCH(D734,地点選定リスト!$M$7:$M$842,0))</f>
        <v>-0.5</v>
      </c>
    </row>
    <row r="735" spans="1:10" ht="21.75" customHeight="1">
      <c r="A735" s="38">
        <v>733</v>
      </c>
      <c r="B735" s="30" t="s">
        <v>2522</v>
      </c>
      <c r="C735" s="30" t="s">
        <v>2534</v>
      </c>
      <c r="D735" s="27" t="str">
        <f t="shared" si="12"/>
        <v>長崎県　厳原</v>
      </c>
      <c r="E735" s="31">
        <v>5.5</v>
      </c>
      <c r="F735" s="39">
        <v>2.4</v>
      </c>
      <c r="H735" s="27">
        <f>INDEX(地点選定リスト!$Q$7:$Q$842,MATCH(D735,地点選定リスト!$M$7:$M$842,0))</f>
        <v>5.5</v>
      </c>
      <c r="I735" s="27">
        <f>INDEX(地点選定リスト!$R$7:$R$842,MATCH(D735,地点選定リスト!$M$7:$M$842,0))</f>
        <v>2.4</v>
      </c>
    </row>
    <row r="736" spans="1:10" ht="21.75" customHeight="1">
      <c r="A736" s="38">
        <v>734</v>
      </c>
      <c r="B736" s="30" t="s">
        <v>2522</v>
      </c>
      <c r="C736" s="30" t="s">
        <v>2533</v>
      </c>
      <c r="D736" s="27" t="str">
        <f t="shared" si="12"/>
        <v>長崎県　鰐浦</v>
      </c>
      <c r="E736" s="48">
        <v>5.6</v>
      </c>
      <c r="F736" s="49">
        <v>3.1</v>
      </c>
      <c r="H736" s="27">
        <f>INDEX(地点選定リスト!$Q$7:$Q$842,MATCH(D736,地点選定リスト!$M$7:$M$842,0))</f>
        <v>5.6</v>
      </c>
      <c r="I736" s="27">
        <f>INDEX(地点選定リスト!$R$7:$R$842,MATCH(D736,地点選定リスト!$M$7:$M$842,0))</f>
        <v>3.1</v>
      </c>
    </row>
    <row r="737" spans="1:9" ht="21.75" customHeight="1">
      <c r="A737" s="38">
        <v>735</v>
      </c>
      <c r="B737" s="30" t="s">
        <v>2522</v>
      </c>
      <c r="C737" s="30" t="s">
        <v>2532</v>
      </c>
      <c r="D737" s="27" t="str">
        <f t="shared" si="12"/>
        <v>長崎県　芦辺</v>
      </c>
      <c r="E737" s="31">
        <v>5.7</v>
      </c>
      <c r="F737" s="39">
        <v>3.6</v>
      </c>
      <c r="H737" s="27">
        <f>INDEX(地点選定リスト!$Q$7:$Q$842,MATCH(D737,地点選定リスト!$M$7:$M$842,0))</f>
        <v>5.7</v>
      </c>
      <c r="I737" s="27">
        <f>INDEX(地点選定リスト!$R$7:$R$842,MATCH(D737,地点選定リスト!$M$7:$M$842,0))</f>
        <v>3.6</v>
      </c>
    </row>
    <row r="738" spans="1:9" ht="21.75" customHeight="1">
      <c r="A738" s="38">
        <v>736</v>
      </c>
      <c r="B738" s="30" t="s">
        <v>2522</v>
      </c>
      <c r="C738" s="30" t="s">
        <v>2531</v>
      </c>
      <c r="D738" s="27" t="str">
        <f t="shared" si="12"/>
        <v>長崎県　松浦</v>
      </c>
      <c r="E738" s="31">
        <v>6.3</v>
      </c>
      <c r="F738" s="39">
        <v>2.8</v>
      </c>
      <c r="H738" s="27">
        <f>INDEX(地点選定リスト!$Q$7:$Q$842,MATCH(D738,地点選定リスト!$M$7:$M$842,0))</f>
        <v>6.3</v>
      </c>
      <c r="I738" s="27">
        <f>INDEX(地点選定リスト!$R$7:$R$842,MATCH(D738,地点選定リスト!$M$7:$M$842,0))</f>
        <v>2.8</v>
      </c>
    </row>
    <row r="739" spans="1:9" ht="21.75" customHeight="1">
      <c r="A739" s="38">
        <v>737</v>
      </c>
      <c r="B739" s="30" t="s">
        <v>2522</v>
      </c>
      <c r="C739" s="30" t="s">
        <v>2530</v>
      </c>
      <c r="D739" s="27" t="str">
        <f t="shared" si="12"/>
        <v>長崎県　佐世保</v>
      </c>
      <c r="E739" s="31">
        <v>6.4</v>
      </c>
      <c r="F739" s="39">
        <v>3.1</v>
      </c>
      <c r="H739" s="27">
        <f>INDEX(地点選定リスト!$Q$7:$Q$842,MATCH(D739,地点選定リスト!$M$7:$M$842,0))</f>
        <v>6.4</v>
      </c>
      <c r="I739" s="27">
        <f>INDEX(地点選定リスト!$R$7:$R$842,MATCH(D739,地点選定リスト!$M$7:$M$842,0))</f>
        <v>3.1</v>
      </c>
    </row>
    <row r="740" spans="1:9" ht="21.75" customHeight="1">
      <c r="A740" s="38">
        <v>738</v>
      </c>
      <c r="B740" s="30" t="s">
        <v>2522</v>
      </c>
      <c r="C740" s="30" t="s">
        <v>2529</v>
      </c>
      <c r="D740" s="27" t="str">
        <f t="shared" si="12"/>
        <v>長崎県　平戸</v>
      </c>
      <c r="E740" s="31">
        <v>6.7</v>
      </c>
      <c r="F740" s="39">
        <v>4.0999999999999996</v>
      </c>
      <c r="H740" s="27">
        <f>INDEX(地点選定リスト!$Q$7:$Q$842,MATCH(D740,地点選定リスト!$M$7:$M$842,0))</f>
        <v>6.7</v>
      </c>
      <c r="I740" s="27">
        <f>INDEX(地点選定リスト!$R$7:$R$842,MATCH(D740,地点選定リスト!$M$7:$M$842,0))</f>
        <v>4.0999999999999996</v>
      </c>
    </row>
    <row r="741" spans="1:9" ht="21.75" customHeight="1">
      <c r="A741" s="38">
        <v>739</v>
      </c>
      <c r="B741" s="30" t="s">
        <v>2522</v>
      </c>
      <c r="C741" s="30" t="s">
        <v>2528</v>
      </c>
      <c r="D741" s="27" t="str">
        <f t="shared" si="12"/>
        <v>長崎県　野母崎</v>
      </c>
      <c r="E741" s="31">
        <v>6.8</v>
      </c>
      <c r="F741" s="39">
        <v>4.8</v>
      </c>
      <c r="H741" s="27">
        <f>INDEX(地点選定リスト!$Q$7:$Q$842,MATCH(D741,地点選定リスト!$M$7:$M$842,0))</f>
        <v>6.8</v>
      </c>
      <c r="I741" s="27">
        <f>INDEX(地点選定リスト!$R$7:$R$842,MATCH(D741,地点選定リスト!$M$7:$M$842,0))</f>
        <v>4.8</v>
      </c>
    </row>
    <row r="742" spans="1:9" ht="21.75" customHeight="1">
      <c r="A742" s="38">
        <v>740</v>
      </c>
      <c r="B742" s="30" t="s">
        <v>2522</v>
      </c>
      <c r="C742" s="30" t="s">
        <v>2527</v>
      </c>
      <c r="D742" s="27" t="str">
        <f t="shared" si="12"/>
        <v>長崎県　長崎</v>
      </c>
      <c r="E742" s="31">
        <v>6.8</v>
      </c>
      <c r="F742" s="39">
        <v>3.7</v>
      </c>
      <c r="H742" s="27">
        <f>INDEX(地点選定リスト!$Q$7:$Q$842,MATCH(D742,地点選定リスト!$M$7:$M$842,0))</f>
        <v>6.9</v>
      </c>
      <c r="I742" s="27">
        <f>INDEX(地点選定リスト!$R$7:$R$842,MATCH(D742,地点選定リスト!$M$7:$M$842,0))</f>
        <v>3.7</v>
      </c>
    </row>
    <row r="743" spans="1:9" ht="21.75" customHeight="1">
      <c r="A743" s="38">
        <v>741</v>
      </c>
      <c r="B743" s="30" t="s">
        <v>2522</v>
      </c>
      <c r="C743" s="30" t="s">
        <v>2526</v>
      </c>
      <c r="D743" s="27" t="str">
        <f t="shared" si="12"/>
        <v>長崎県　口之津</v>
      </c>
      <c r="E743" s="31">
        <v>7</v>
      </c>
      <c r="F743" s="39">
        <v>3.6</v>
      </c>
      <c r="H743" s="27">
        <f>INDEX(地点選定リスト!$Q$7:$Q$842,MATCH(D743,地点選定リスト!$M$7:$M$842,0))</f>
        <v>6.9</v>
      </c>
      <c r="I743" s="27">
        <f>INDEX(地点選定リスト!$R$7:$R$842,MATCH(D743,地点選定リスト!$M$7:$M$842,0))</f>
        <v>3.6</v>
      </c>
    </row>
    <row r="744" spans="1:9" ht="21.75" customHeight="1">
      <c r="A744" s="38">
        <v>742</v>
      </c>
      <c r="B744" s="30" t="s">
        <v>2522</v>
      </c>
      <c r="C744" s="30" t="s">
        <v>2525</v>
      </c>
      <c r="D744" s="27" t="str">
        <f t="shared" si="12"/>
        <v>長崎県　大瀬戸</v>
      </c>
      <c r="E744" s="31">
        <v>7.2</v>
      </c>
      <c r="F744" s="39">
        <v>4.8</v>
      </c>
      <c r="H744" s="27">
        <f>INDEX(地点選定リスト!$Q$7:$Q$842,MATCH(D744,地点選定リスト!$M$7:$M$842,0))</f>
        <v>7.2</v>
      </c>
      <c r="I744" s="27">
        <f>INDEX(地点選定リスト!$R$7:$R$842,MATCH(D744,地点選定リスト!$M$7:$M$842,0))</f>
        <v>4.8</v>
      </c>
    </row>
    <row r="745" spans="1:9" ht="21.75" customHeight="1">
      <c r="A745" s="38">
        <v>743</v>
      </c>
      <c r="B745" s="30" t="s">
        <v>2522</v>
      </c>
      <c r="C745" s="30" t="s">
        <v>2524</v>
      </c>
      <c r="D745" s="27" t="str">
        <f t="shared" si="12"/>
        <v>長崎県　島原</v>
      </c>
      <c r="E745" s="31">
        <v>7.2</v>
      </c>
      <c r="F745" s="39">
        <v>4.5</v>
      </c>
      <c r="H745" s="27">
        <f>INDEX(地点選定リスト!$Q$7:$Q$842,MATCH(D745,地点選定リスト!$M$7:$M$842,0))</f>
        <v>7.2</v>
      </c>
      <c r="I745" s="27">
        <f>INDEX(地点選定リスト!$R$7:$R$842,MATCH(D745,地点選定リスト!$M$7:$M$842,0))</f>
        <v>4.5</v>
      </c>
    </row>
    <row r="746" spans="1:9" ht="21.75" customHeight="1">
      <c r="A746" s="38">
        <v>744</v>
      </c>
      <c r="B746" s="30" t="s">
        <v>2522</v>
      </c>
      <c r="C746" s="30" t="s">
        <v>2523</v>
      </c>
      <c r="D746" s="27" t="str">
        <f t="shared" si="12"/>
        <v>長崎県　福江</v>
      </c>
      <c r="E746" s="31">
        <v>7.3</v>
      </c>
      <c r="F746" s="39">
        <v>3.9</v>
      </c>
      <c r="H746" s="27">
        <f>INDEX(地点選定リスト!$Q$7:$Q$842,MATCH(D746,地点選定リスト!$M$7:$M$842,0))</f>
        <v>7.3</v>
      </c>
      <c r="I746" s="27">
        <f>INDEX(地点選定リスト!$R$7:$R$842,MATCH(D746,地点選定リスト!$M$7:$M$842,0))</f>
        <v>3.9</v>
      </c>
    </row>
    <row r="747" spans="1:9" ht="21.75" customHeight="1">
      <c r="A747" s="38">
        <v>745</v>
      </c>
      <c r="B747" s="30" t="s">
        <v>2522</v>
      </c>
      <c r="C747" s="30" t="s">
        <v>2521</v>
      </c>
      <c r="D747" s="27" t="str">
        <f t="shared" si="12"/>
        <v>長崎県　有川</v>
      </c>
      <c r="E747" s="48">
        <v>8.1999999999999993</v>
      </c>
      <c r="F747" s="49">
        <v>5.5</v>
      </c>
      <c r="H747" s="27">
        <f>INDEX(地点選定リスト!$Q$7:$Q$842,MATCH(D747,地点選定リスト!$M$7:$M$842,0))</f>
        <v>8.1999999999999993</v>
      </c>
      <c r="I747" s="27">
        <f>INDEX(地点選定リスト!$R$7:$R$842,MATCH(D747,地点選定リスト!$M$7:$M$842,0))</f>
        <v>5.5</v>
      </c>
    </row>
    <row r="748" spans="1:9" ht="21.75" customHeight="1">
      <c r="A748" s="38">
        <v>746</v>
      </c>
      <c r="B748" s="30" t="s">
        <v>2504</v>
      </c>
      <c r="C748" s="30" t="s">
        <v>2520</v>
      </c>
      <c r="D748" s="27" t="str">
        <f t="shared" si="12"/>
        <v>熊本県　阿蘇山</v>
      </c>
      <c r="E748" s="31">
        <v>-1.1000000000000001</v>
      </c>
      <c r="F748" s="39">
        <v>-4.0999999999999996</v>
      </c>
      <c r="H748" s="27">
        <f>INDEX(地点選定リスト!$Q$7:$Q$842,MATCH(D748,地点選定リスト!$M$7:$M$842,0))</f>
        <v>-1.1000000000000001</v>
      </c>
      <c r="I748" s="27">
        <f>INDEX(地点選定リスト!$R$7:$R$842,MATCH(D748,地点選定リスト!$M$7:$M$842,0))</f>
        <v>-4.0999999999999996</v>
      </c>
    </row>
    <row r="749" spans="1:9" ht="21.75" customHeight="1">
      <c r="A749" s="38">
        <v>747</v>
      </c>
      <c r="B749" s="30" t="s">
        <v>2504</v>
      </c>
      <c r="C749" s="30" t="s">
        <v>2519</v>
      </c>
      <c r="D749" s="27" t="str">
        <f t="shared" si="12"/>
        <v>熊本県　南小国</v>
      </c>
      <c r="E749" s="31">
        <v>1.8</v>
      </c>
      <c r="F749" s="39">
        <v>-2.4</v>
      </c>
      <c r="H749" s="27">
        <f>INDEX(地点選定リスト!$Q$7:$Q$842,MATCH(D749,地点選定リスト!$M$7:$M$842,0))</f>
        <v>1.7</v>
      </c>
      <c r="I749" s="27">
        <f>INDEX(地点選定リスト!$R$7:$R$842,MATCH(D749,地点選定リスト!$M$7:$M$842,0))</f>
        <v>-2.4</v>
      </c>
    </row>
    <row r="750" spans="1:9" ht="21.75" customHeight="1">
      <c r="A750" s="38">
        <v>748</v>
      </c>
      <c r="B750" s="30" t="s">
        <v>2504</v>
      </c>
      <c r="C750" s="30" t="s">
        <v>2518</v>
      </c>
      <c r="D750" s="27" t="str">
        <f t="shared" si="12"/>
        <v>熊本県　阿蘇乙姫</v>
      </c>
      <c r="E750" s="31">
        <v>1.9</v>
      </c>
      <c r="F750" s="39">
        <v>-2.7</v>
      </c>
      <c r="H750" s="27">
        <f>INDEX(地点選定リスト!$Q$7:$Q$842,MATCH(D750,地点選定リスト!$M$7:$M$842,0))</f>
        <v>1.9</v>
      </c>
      <c r="I750" s="27">
        <f>INDEX(地点選定リスト!$R$7:$R$842,MATCH(D750,地点選定リスト!$M$7:$M$842,0))</f>
        <v>-2.7</v>
      </c>
    </row>
    <row r="751" spans="1:9" ht="21.75" customHeight="1">
      <c r="A751" s="38">
        <v>749</v>
      </c>
      <c r="B751" s="30" t="s">
        <v>2504</v>
      </c>
      <c r="C751" s="30" t="s">
        <v>2517</v>
      </c>
      <c r="D751" s="27" t="str">
        <f t="shared" si="12"/>
        <v>熊本県　高森</v>
      </c>
      <c r="E751" s="31">
        <v>2.1</v>
      </c>
      <c r="F751" s="39">
        <v>-2</v>
      </c>
      <c r="H751" s="27">
        <f>INDEX(地点選定リスト!$Q$7:$Q$842,MATCH(D751,地点選定リスト!$M$7:$M$842,0))</f>
        <v>2.1</v>
      </c>
      <c r="I751" s="27">
        <f>INDEX(地点選定リスト!$R$7:$R$842,MATCH(D751,地点選定リスト!$M$7:$M$842,0))</f>
        <v>-2</v>
      </c>
    </row>
    <row r="752" spans="1:9" ht="21.75" customHeight="1">
      <c r="A752" s="38">
        <v>750</v>
      </c>
      <c r="B752" s="30" t="s">
        <v>2504</v>
      </c>
      <c r="C752" s="30" t="s">
        <v>2516</v>
      </c>
      <c r="D752" s="27" t="str">
        <f t="shared" si="12"/>
        <v>熊本県　鹿北</v>
      </c>
      <c r="E752" s="31">
        <v>3.4</v>
      </c>
      <c r="F752" s="39">
        <v>-1.8</v>
      </c>
      <c r="H752" s="27">
        <f>INDEX(地点選定リスト!$Q$7:$Q$842,MATCH(D752,地点選定リスト!$M$7:$M$842,0))</f>
        <v>3.4</v>
      </c>
      <c r="I752" s="27">
        <f>INDEX(地点選定リスト!$R$7:$R$842,MATCH(D752,地点選定リスト!$M$7:$M$842,0))</f>
        <v>-1.8</v>
      </c>
    </row>
    <row r="753" spans="1:9" ht="21.75" customHeight="1">
      <c r="A753" s="38">
        <v>751</v>
      </c>
      <c r="B753" s="30" t="s">
        <v>2504</v>
      </c>
      <c r="C753" s="30" t="s">
        <v>2515</v>
      </c>
      <c r="D753" s="27" t="str">
        <f t="shared" si="12"/>
        <v>熊本県　上</v>
      </c>
      <c r="E753" s="31">
        <v>4.4000000000000004</v>
      </c>
      <c r="F753" s="39">
        <v>-0.4</v>
      </c>
      <c r="H753" s="27">
        <f>INDEX(地点選定リスト!$Q$7:$Q$842,MATCH(D753,地点選定リスト!$M$7:$M$842,0))</f>
        <v>4.4000000000000004</v>
      </c>
      <c r="I753" s="27">
        <f>INDEX(地点選定リスト!$R$7:$R$842,MATCH(D753,地点選定リスト!$M$7:$M$842,0))</f>
        <v>-0.4</v>
      </c>
    </row>
    <row r="754" spans="1:9" ht="21.75" customHeight="1">
      <c r="A754" s="38">
        <v>752</v>
      </c>
      <c r="B754" s="30" t="s">
        <v>2504</v>
      </c>
      <c r="C754" s="30" t="s">
        <v>2514</v>
      </c>
      <c r="D754" s="27" t="str">
        <f t="shared" si="12"/>
        <v>熊本県　菊池</v>
      </c>
      <c r="E754" s="31">
        <v>4.5</v>
      </c>
      <c r="F754" s="39">
        <v>-0.4</v>
      </c>
      <c r="H754" s="27">
        <f>INDEX(地点選定リスト!$Q$7:$Q$842,MATCH(D754,地点選定リスト!$M$7:$M$842,0))</f>
        <v>4.5</v>
      </c>
      <c r="I754" s="27">
        <f>INDEX(地点選定リスト!$R$7:$R$842,MATCH(D754,地点選定リスト!$M$7:$M$842,0))</f>
        <v>-0.4</v>
      </c>
    </row>
    <row r="755" spans="1:9" ht="21.75" customHeight="1">
      <c r="A755" s="38">
        <v>753</v>
      </c>
      <c r="B755" s="30" t="s">
        <v>2504</v>
      </c>
      <c r="C755" s="30" t="s">
        <v>2513</v>
      </c>
      <c r="D755" s="27" t="str">
        <f t="shared" si="12"/>
        <v>熊本県　人吉</v>
      </c>
      <c r="E755" s="31">
        <v>4.8</v>
      </c>
      <c r="F755" s="39">
        <v>0.8</v>
      </c>
      <c r="H755" s="27">
        <f>INDEX(地点選定リスト!$Q$7:$Q$842,MATCH(D755,地点選定リスト!$M$7:$M$842,0))</f>
        <v>4.8</v>
      </c>
      <c r="I755" s="27">
        <f>INDEX(地点選定リスト!$R$7:$R$842,MATCH(D755,地点選定リスト!$M$7:$M$842,0))</f>
        <v>0.8</v>
      </c>
    </row>
    <row r="756" spans="1:9" ht="21.75" customHeight="1">
      <c r="A756" s="38">
        <v>754</v>
      </c>
      <c r="B756" s="30" t="s">
        <v>2504</v>
      </c>
      <c r="C756" s="30" t="s">
        <v>2512</v>
      </c>
      <c r="D756" s="27" t="str">
        <f t="shared" si="12"/>
        <v>熊本県　甲佐</v>
      </c>
      <c r="E756" s="31">
        <v>5.3</v>
      </c>
      <c r="F756" s="39">
        <v>1.2</v>
      </c>
      <c r="H756" s="27">
        <f>INDEX(地点選定リスト!$Q$7:$Q$842,MATCH(D756,地点選定リスト!$M$7:$M$842,0))</f>
        <v>5.3</v>
      </c>
      <c r="I756" s="27">
        <f>INDEX(地点選定リスト!$R$7:$R$842,MATCH(D756,地点選定リスト!$M$7:$M$842,0))</f>
        <v>1.2</v>
      </c>
    </row>
    <row r="757" spans="1:9" ht="21.75" customHeight="1">
      <c r="A757" s="38">
        <v>755</v>
      </c>
      <c r="B757" s="30" t="s">
        <v>2504</v>
      </c>
      <c r="C757" s="30" t="s">
        <v>2511</v>
      </c>
      <c r="D757" s="27" t="str">
        <f t="shared" si="12"/>
        <v>熊本県　岱明</v>
      </c>
      <c r="E757" s="31">
        <v>5.5</v>
      </c>
      <c r="F757" s="39">
        <v>0.8</v>
      </c>
      <c r="H757" s="27">
        <f>INDEX(地点選定リスト!$Q$7:$Q$842,MATCH(D757,地点選定リスト!$M$7:$M$842,0))</f>
        <v>5.5</v>
      </c>
      <c r="I757" s="27">
        <f>INDEX(地点選定リスト!$R$7:$R$842,MATCH(D757,地点選定リスト!$M$7:$M$842,0))</f>
        <v>0.8</v>
      </c>
    </row>
    <row r="758" spans="1:9" ht="21.75" customHeight="1">
      <c r="A758" s="38">
        <v>756</v>
      </c>
      <c r="B758" s="30" t="s">
        <v>2504</v>
      </c>
      <c r="C758" s="30" t="s">
        <v>2510</v>
      </c>
      <c r="D758" s="27" t="str">
        <f t="shared" si="12"/>
        <v>熊本県　本渡</v>
      </c>
      <c r="E758" s="31">
        <v>5.9</v>
      </c>
      <c r="F758" s="39">
        <v>1.9</v>
      </c>
      <c r="H758" s="27">
        <f>INDEX(地点選定リスト!$Q$7:$Q$842,MATCH(D758,地点選定リスト!$M$7:$M$842,0))</f>
        <v>5.9</v>
      </c>
      <c r="I758" s="27">
        <f>INDEX(地点選定リスト!$R$7:$R$842,MATCH(D758,地点選定リスト!$M$7:$M$842,0))</f>
        <v>1.9</v>
      </c>
    </row>
    <row r="759" spans="1:9" ht="21.75" customHeight="1">
      <c r="A759" s="38">
        <v>757</v>
      </c>
      <c r="B759" s="30" t="s">
        <v>2504</v>
      </c>
      <c r="C759" s="30" t="s">
        <v>2509</v>
      </c>
      <c r="D759" s="27" t="str">
        <f t="shared" si="12"/>
        <v>熊本県　熊本</v>
      </c>
      <c r="E759" s="31">
        <v>6</v>
      </c>
      <c r="F759" s="39">
        <v>2.4</v>
      </c>
      <c r="H759" s="27">
        <f>INDEX(地点選定リスト!$Q$7:$Q$842,MATCH(D759,地点選定リスト!$M$7:$M$842,0))</f>
        <v>6</v>
      </c>
      <c r="I759" s="27">
        <f>INDEX(地点選定リスト!$R$7:$R$842,MATCH(D759,地点選定リスト!$M$7:$M$842,0))</f>
        <v>2.4</v>
      </c>
    </row>
    <row r="760" spans="1:9" ht="21.75" customHeight="1">
      <c r="A760" s="38">
        <v>758</v>
      </c>
      <c r="B760" s="30" t="s">
        <v>2504</v>
      </c>
      <c r="C760" s="30" t="s">
        <v>2508</v>
      </c>
      <c r="D760" s="27" t="str">
        <f t="shared" si="12"/>
        <v>熊本県　松島</v>
      </c>
      <c r="E760" s="31">
        <v>6.3</v>
      </c>
      <c r="F760" s="39">
        <v>2.2999999999999998</v>
      </c>
      <c r="H760" s="27">
        <f>INDEX(地点選定リスト!$Q$7:$Q$842,MATCH(D760,地点選定リスト!$M$7:$M$842,0))</f>
        <v>6.3</v>
      </c>
      <c r="I760" s="27">
        <f>INDEX(地点選定リスト!$R$7:$R$842,MATCH(D760,地点選定リスト!$M$7:$M$842,0))</f>
        <v>2.2999999999999998</v>
      </c>
    </row>
    <row r="761" spans="1:9" ht="21.75" customHeight="1">
      <c r="A761" s="38">
        <v>759</v>
      </c>
      <c r="B761" s="30" t="s">
        <v>2504</v>
      </c>
      <c r="C761" s="30" t="s">
        <v>2507</v>
      </c>
      <c r="D761" s="27" t="str">
        <f t="shared" si="12"/>
        <v>熊本県　三角</v>
      </c>
      <c r="E761" s="31">
        <v>6.5</v>
      </c>
      <c r="F761" s="39">
        <v>3.1</v>
      </c>
      <c r="H761" s="27">
        <f>INDEX(地点選定リスト!$Q$7:$Q$842,MATCH(D761,地点選定リスト!$M$7:$M$842,0))</f>
        <v>6.5</v>
      </c>
      <c r="I761" s="27">
        <f>INDEX(地点選定リスト!$R$7:$R$842,MATCH(D761,地点選定リスト!$M$7:$M$842,0))</f>
        <v>3.1</v>
      </c>
    </row>
    <row r="762" spans="1:9" ht="21.75" customHeight="1">
      <c r="A762" s="38">
        <v>760</v>
      </c>
      <c r="B762" s="30" t="s">
        <v>2504</v>
      </c>
      <c r="C762" s="30" t="s">
        <v>2506</v>
      </c>
      <c r="D762" s="27" t="str">
        <f t="shared" si="12"/>
        <v>熊本県　八代</v>
      </c>
      <c r="E762" s="31">
        <v>6.5</v>
      </c>
      <c r="F762" s="39">
        <v>2.1</v>
      </c>
      <c r="H762" s="27">
        <f>INDEX(地点選定リスト!$Q$7:$Q$842,MATCH(D762,地点選定リスト!$M$7:$M$842,0))</f>
        <v>6.5</v>
      </c>
      <c r="I762" s="27">
        <f>INDEX(地点選定リスト!$R$7:$R$842,MATCH(D762,地点選定リスト!$M$7:$M$842,0))</f>
        <v>2.1</v>
      </c>
    </row>
    <row r="763" spans="1:9" ht="21.75" customHeight="1">
      <c r="A763" s="38">
        <v>761</v>
      </c>
      <c r="B763" s="30" t="s">
        <v>2504</v>
      </c>
      <c r="C763" s="30" t="s">
        <v>2505</v>
      </c>
      <c r="D763" s="27" t="str">
        <f t="shared" si="12"/>
        <v>熊本県　水俣</v>
      </c>
      <c r="E763" s="31">
        <v>6.8</v>
      </c>
      <c r="F763" s="39">
        <v>3.2</v>
      </c>
      <c r="H763" s="27">
        <f>INDEX(地点選定リスト!$Q$7:$Q$842,MATCH(D763,地点選定リスト!$M$7:$M$842,0))</f>
        <v>6.8</v>
      </c>
      <c r="I763" s="27">
        <f>INDEX(地点選定リスト!$R$7:$R$842,MATCH(D763,地点選定リスト!$M$7:$M$842,0))</f>
        <v>3.2</v>
      </c>
    </row>
    <row r="764" spans="1:9" ht="21.75" customHeight="1">
      <c r="A764" s="38">
        <v>762</v>
      </c>
      <c r="B764" s="30" t="s">
        <v>2504</v>
      </c>
      <c r="C764" s="30" t="s">
        <v>2503</v>
      </c>
      <c r="D764" s="27" t="str">
        <f t="shared" si="12"/>
        <v>熊本県　牛深</v>
      </c>
      <c r="E764" s="31">
        <v>8.4</v>
      </c>
      <c r="F764" s="39">
        <v>5.5</v>
      </c>
      <c r="H764" s="27">
        <f>INDEX(地点選定リスト!$Q$7:$Q$842,MATCH(D764,地点選定リスト!$M$7:$M$842,0))</f>
        <v>8.4</v>
      </c>
      <c r="I764" s="27">
        <f>INDEX(地点選定リスト!$R$7:$R$842,MATCH(D764,地点選定リスト!$M$7:$M$842,0))</f>
        <v>5.5</v>
      </c>
    </row>
    <row r="765" spans="1:9" ht="21.75" customHeight="1">
      <c r="A765" s="38">
        <v>763</v>
      </c>
      <c r="B765" s="30" t="s">
        <v>2489</v>
      </c>
      <c r="C765" s="30" t="s">
        <v>2502</v>
      </c>
      <c r="D765" s="27" t="str">
        <f t="shared" si="12"/>
        <v>大分県　湯布院</v>
      </c>
      <c r="E765" s="31">
        <v>1.9</v>
      </c>
      <c r="F765" s="39">
        <v>-2.4</v>
      </c>
      <c r="H765" s="27">
        <f>INDEX(地点選定リスト!$Q$7:$Q$842,MATCH(D765,地点選定リスト!$M$7:$M$842,0))</f>
        <v>2</v>
      </c>
      <c r="I765" s="27">
        <f>INDEX(地点選定リスト!$R$7:$R$842,MATCH(D765,地点選定リスト!$M$7:$M$842,0))</f>
        <v>-2.4</v>
      </c>
    </row>
    <row r="766" spans="1:9" ht="21.75" customHeight="1">
      <c r="A766" s="38">
        <v>764</v>
      </c>
      <c r="B766" s="30" t="s">
        <v>2489</v>
      </c>
      <c r="C766" s="30" t="s">
        <v>2501</v>
      </c>
      <c r="D766" s="27" t="str">
        <f t="shared" si="12"/>
        <v>大分県　玖珠</v>
      </c>
      <c r="E766" s="31">
        <v>2.6</v>
      </c>
      <c r="F766" s="39">
        <v>-1.6</v>
      </c>
      <c r="H766" s="27">
        <f>INDEX(地点選定リスト!$Q$7:$Q$842,MATCH(D766,地点選定リスト!$M$7:$M$842,0))</f>
        <v>2.6</v>
      </c>
      <c r="I766" s="27">
        <f>INDEX(地点選定リスト!$R$7:$R$842,MATCH(D766,地点選定リスト!$M$7:$M$842,0))</f>
        <v>-1.6</v>
      </c>
    </row>
    <row r="767" spans="1:9" ht="21.75" customHeight="1">
      <c r="A767" s="38">
        <v>765</v>
      </c>
      <c r="B767" s="30" t="s">
        <v>2489</v>
      </c>
      <c r="C767" s="30" t="s">
        <v>2500</v>
      </c>
      <c r="D767" s="27" t="str">
        <f t="shared" si="12"/>
        <v>大分県　院内</v>
      </c>
      <c r="E767" s="31">
        <v>3.9</v>
      </c>
      <c r="F767" s="39">
        <v>-0.6</v>
      </c>
      <c r="H767" s="27">
        <f>INDEX(地点選定リスト!$Q$7:$Q$842,MATCH(D767,地点選定リスト!$M$7:$M$842,0))</f>
        <v>3.9</v>
      </c>
      <c r="I767" s="27">
        <f>INDEX(地点選定リスト!$R$7:$R$842,MATCH(D767,地点選定リスト!$M$7:$M$842,0))</f>
        <v>-0.6</v>
      </c>
    </row>
    <row r="768" spans="1:9" ht="21.75" customHeight="1">
      <c r="A768" s="38">
        <v>766</v>
      </c>
      <c r="B768" s="30" t="s">
        <v>2489</v>
      </c>
      <c r="C768" s="30" t="s">
        <v>2499</v>
      </c>
      <c r="D768" s="27" t="str">
        <f t="shared" si="12"/>
        <v>大分県　宇目</v>
      </c>
      <c r="E768" s="31">
        <v>4</v>
      </c>
      <c r="F768" s="39">
        <v>-1.2</v>
      </c>
      <c r="H768" s="27">
        <f>INDEX(地点選定リスト!$Q$7:$Q$842,MATCH(D768,地点選定リスト!$M$7:$M$842,0))</f>
        <v>4</v>
      </c>
      <c r="I768" s="27">
        <f>INDEX(地点選定リスト!$R$7:$R$842,MATCH(D768,地点選定リスト!$M$7:$M$842,0))</f>
        <v>-1.2</v>
      </c>
    </row>
    <row r="769" spans="1:9" ht="21.75" customHeight="1">
      <c r="A769" s="38">
        <v>767</v>
      </c>
      <c r="B769" s="30" t="s">
        <v>2489</v>
      </c>
      <c r="C769" s="30" t="s">
        <v>2498</v>
      </c>
      <c r="D769" s="27" t="str">
        <f t="shared" si="12"/>
        <v>大分県　日田</v>
      </c>
      <c r="E769" s="31">
        <v>4.0999999999999996</v>
      </c>
      <c r="F769" s="39">
        <v>0</v>
      </c>
      <c r="H769" s="27">
        <f>INDEX(地点選定リスト!$Q$7:$Q$842,MATCH(D769,地点選定リスト!$M$7:$M$842,0))</f>
        <v>4.0999999999999996</v>
      </c>
      <c r="I769" s="27">
        <f>INDEX(地点選定リスト!$R$7:$R$842,MATCH(D769,地点選定リスト!$M$7:$M$842,0))</f>
        <v>0</v>
      </c>
    </row>
    <row r="770" spans="1:9" ht="21.75" customHeight="1">
      <c r="A770" s="38">
        <v>768</v>
      </c>
      <c r="B770" s="30" t="s">
        <v>2489</v>
      </c>
      <c r="C770" s="30" t="s">
        <v>2497</v>
      </c>
      <c r="D770" s="27" t="str">
        <f t="shared" si="12"/>
        <v>大分県　竹田</v>
      </c>
      <c r="E770" s="31">
        <v>4.3</v>
      </c>
      <c r="F770" s="39">
        <v>-0.3</v>
      </c>
      <c r="H770" s="27">
        <f>INDEX(地点選定リスト!$Q$7:$Q$842,MATCH(D770,地点選定リスト!$M$7:$M$842,0))</f>
        <v>4.3</v>
      </c>
      <c r="I770" s="27">
        <f>INDEX(地点選定リスト!$R$7:$R$842,MATCH(D770,地点選定リスト!$M$7:$M$842,0))</f>
        <v>-0.3</v>
      </c>
    </row>
    <row r="771" spans="1:9" ht="21.75" customHeight="1">
      <c r="A771" s="38">
        <v>769</v>
      </c>
      <c r="B771" s="30" t="s">
        <v>2489</v>
      </c>
      <c r="C771" s="30" t="s">
        <v>2496</v>
      </c>
      <c r="D771" s="27" t="str">
        <f t="shared" si="12"/>
        <v>大分県　犬飼</v>
      </c>
      <c r="E771" s="31">
        <v>4.5</v>
      </c>
      <c r="F771" s="39">
        <v>-0.1</v>
      </c>
      <c r="H771" s="27">
        <f>INDEX(地点選定リスト!$Q$7:$Q$842,MATCH(D771,地点選定リスト!$M$7:$M$842,0))</f>
        <v>4.5</v>
      </c>
      <c r="I771" s="27">
        <f>INDEX(地点選定リスト!$R$7:$R$842,MATCH(D771,地点選定リスト!$M$7:$M$842,0))</f>
        <v>-0.1</v>
      </c>
    </row>
    <row r="772" spans="1:9" ht="21.75" customHeight="1">
      <c r="A772" s="38">
        <v>770</v>
      </c>
      <c r="B772" s="30" t="s">
        <v>2489</v>
      </c>
      <c r="C772" s="30" t="s">
        <v>2495</v>
      </c>
      <c r="D772" s="27" t="str">
        <f t="shared" ref="D772:D835" si="13">B772&amp;"　"&amp;C772</f>
        <v>大分県　豊後高田</v>
      </c>
      <c r="E772" s="31">
        <v>5.0999999999999996</v>
      </c>
      <c r="F772" s="39">
        <v>1.1000000000000001</v>
      </c>
      <c r="H772" s="27">
        <f>INDEX(地点選定リスト!$Q$7:$Q$842,MATCH(D772,地点選定リスト!$M$7:$M$842,0))</f>
        <v>5.0999999999999996</v>
      </c>
      <c r="I772" s="27">
        <f>INDEX(地点選定リスト!$R$7:$R$842,MATCH(D772,地点選定リスト!$M$7:$M$842,0))</f>
        <v>1.1000000000000001</v>
      </c>
    </row>
    <row r="773" spans="1:9" ht="21.75" customHeight="1">
      <c r="A773" s="38">
        <v>771</v>
      </c>
      <c r="B773" s="30" t="s">
        <v>2489</v>
      </c>
      <c r="C773" s="30" t="s">
        <v>2494</v>
      </c>
      <c r="D773" s="27" t="str">
        <f t="shared" si="13"/>
        <v>大分県　杵築</v>
      </c>
      <c r="E773" s="31">
        <v>5.0999999999999996</v>
      </c>
      <c r="F773" s="39">
        <v>0.8</v>
      </c>
      <c r="H773" s="27">
        <f>INDEX(地点選定リスト!$Q$7:$Q$842,MATCH(D773,地点選定リスト!$M$7:$M$842,0))</f>
        <v>5.2</v>
      </c>
      <c r="I773" s="27">
        <f>INDEX(地点選定リスト!$R$7:$R$842,MATCH(D773,地点選定リスト!$M$7:$M$842,0))</f>
        <v>0.8</v>
      </c>
    </row>
    <row r="774" spans="1:9" ht="21.75" customHeight="1">
      <c r="A774" s="38">
        <v>772</v>
      </c>
      <c r="B774" s="30" t="s">
        <v>2489</v>
      </c>
      <c r="C774" s="30" t="s">
        <v>2493</v>
      </c>
      <c r="D774" s="27" t="str">
        <f t="shared" si="13"/>
        <v>大分県　中津</v>
      </c>
      <c r="E774" s="31">
        <v>5.3</v>
      </c>
      <c r="F774" s="39">
        <v>2</v>
      </c>
      <c r="H774" s="27">
        <f>INDEX(地点選定リスト!$Q$7:$Q$842,MATCH(D774,地点選定リスト!$M$7:$M$842,0))</f>
        <v>5.3</v>
      </c>
      <c r="I774" s="27">
        <f>INDEX(地点選定リスト!$R$7:$R$842,MATCH(D774,地点選定リスト!$M$7:$M$842,0))</f>
        <v>2</v>
      </c>
    </row>
    <row r="775" spans="1:9" ht="21.75" customHeight="1">
      <c r="A775" s="38">
        <v>773</v>
      </c>
      <c r="B775" s="30" t="s">
        <v>2489</v>
      </c>
      <c r="C775" s="30" t="s">
        <v>2492</v>
      </c>
      <c r="D775" s="27" t="str">
        <f t="shared" si="13"/>
        <v>大分県　国見</v>
      </c>
      <c r="E775" s="31">
        <v>5.8</v>
      </c>
      <c r="F775" s="39">
        <v>2.2000000000000002</v>
      </c>
      <c r="H775" s="27">
        <f>INDEX(地点選定リスト!$Q$7:$Q$842,MATCH(D775,地点選定リスト!$M$7:$M$842,0))</f>
        <v>5.8</v>
      </c>
      <c r="I775" s="27">
        <f>INDEX(地点選定リスト!$R$7:$R$842,MATCH(D775,地点選定リスト!$M$7:$M$842,0))</f>
        <v>2.2000000000000002</v>
      </c>
    </row>
    <row r="776" spans="1:9" ht="21.75" customHeight="1">
      <c r="A776" s="38">
        <v>774</v>
      </c>
      <c r="B776" s="30" t="s">
        <v>2489</v>
      </c>
      <c r="C776" s="30" t="s">
        <v>2491</v>
      </c>
      <c r="D776" s="27" t="str">
        <f t="shared" si="13"/>
        <v>大分県　大分</v>
      </c>
      <c r="E776" s="31">
        <v>6.6</v>
      </c>
      <c r="F776" s="39">
        <v>3.1</v>
      </c>
      <c r="H776" s="27">
        <f>INDEX(地点選定リスト!$Q$7:$Q$842,MATCH(D776,地点選定リスト!$M$7:$M$842,0))</f>
        <v>6.6</v>
      </c>
      <c r="I776" s="27">
        <f>INDEX(地点選定リスト!$R$7:$R$842,MATCH(D776,地点選定リスト!$M$7:$M$842,0))</f>
        <v>3.1</v>
      </c>
    </row>
    <row r="777" spans="1:9" ht="21.75" customHeight="1">
      <c r="A777" s="38">
        <v>775</v>
      </c>
      <c r="B777" s="30" t="s">
        <v>2489</v>
      </c>
      <c r="C777" s="30" t="s">
        <v>2490</v>
      </c>
      <c r="D777" s="27" t="str">
        <f t="shared" si="13"/>
        <v>大分県　佐伯</v>
      </c>
      <c r="E777" s="31">
        <v>6.9</v>
      </c>
      <c r="F777" s="39">
        <v>3.1</v>
      </c>
      <c r="H777" s="27">
        <f>INDEX(地点選定リスト!$Q$7:$Q$842,MATCH(D777,地点選定リスト!$M$7:$M$842,0))</f>
        <v>6.9</v>
      </c>
      <c r="I777" s="27">
        <f>INDEX(地点選定リスト!$R$7:$R$842,MATCH(D777,地点選定リスト!$M$7:$M$842,0))</f>
        <v>3.1</v>
      </c>
    </row>
    <row r="778" spans="1:9" ht="21.75" customHeight="1">
      <c r="A778" s="38">
        <v>776</v>
      </c>
      <c r="B778" s="30" t="s">
        <v>2489</v>
      </c>
      <c r="C778" s="30" t="s">
        <v>2488</v>
      </c>
      <c r="D778" s="27" t="str">
        <f t="shared" si="13"/>
        <v>大分県　蒲江</v>
      </c>
      <c r="E778" s="31">
        <v>7.5</v>
      </c>
      <c r="F778" s="39">
        <v>4.3</v>
      </c>
      <c r="H778" s="27">
        <f>INDEX(地点選定リスト!$Q$7:$Q$842,MATCH(D778,地点選定リスト!$M$7:$M$842,0))</f>
        <v>7.5</v>
      </c>
      <c r="I778" s="27">
        <f>INDEX(地点選定リスト!$R$7:$R$842,MATCH(D778,地点選定リスト!$M$7:$M$842,0))</f>
        <v>4.3</v>
      </c>
    </row>
    <row r="779" spans="1:9" ht="21.75" customHeight="1">
      <c r="A779" s="38">
        <v>777</v>
      </c>
      <c r="B779" s="30" t="s">
        <v>2472</v>
      </c>
      <c r="C779" s="30" t="s">
        <v>2487</v>
      </c>
      <c r="D779" s="27" t="str">
        <f t="shared" si="13"/>
        <v>宮崎県　鞍岡</v>
      </c>
      <c r="E779" s="31">
        <v>1.9</v>
      </c>
      <c r="F779" s="39">
        <v>-1.9</v>
      </c>
      <c r="H779" s="27">
        <f>INDEX(地点選定リスト!$Q$7:$Q$842,MATCH(D779,地点選定リスト!$M$7:$M$842,0))</f>
        <v>1.9</v>
      </c>
      <c r="I779" s="27">
        <f>INDEX(地点選定リスト!$R$7:$R$842,MATCH(D779,地点選定リスト!$M$7:$M$842,0))</f>
        <v>-1.9</v>
      </c>
    </row>
    <row r="780" spans="1:9" ht="21.75" customHeight="1">
      <c r="A780" s="38">
        <v>778</v>
      </c>
      <c r="B780" s="30" t="s">
        <v>2472</v>
      </c>
      <c r="C780" s="30" t="s">
        <v>2486</v>
      </c>
      <c r="D780" s="27" t="str">
        <f t="shared" si="13"/>
        <v>宮崎県　高千穂</v>
      </c>
      <c r="E780" s="31">
        <v>3.5</v>
      </c>
      <c r="F780" s="39">
        <v>-1.2</v>
      </c>
      <c r="H780" s="27">
        <f>INDEX(地点選定リスト!$Q$7:$Q$842,MATCH(D780,地点選定リスト!$M$7:$M$842,0))</f>
        <v>3.5</v>
      </c>
      <c r="I780" s="27">
        <f>INDEX(地点選定リスト!$R$7:$R$842,MATCH(D780,地点選定リスト!$M$7:$M$842,0))</f>
        <v>-1.2</v>
      </c>
    </row>
    <row r="781" spans="1:9" ht="21.75" customHeight="1">
      <c r="A781" s="38">
        <v>779</v>
      </c>
      <c r="B781" s="30" t="s">
        <v>2472</v>
      </c>
      <c r="C781" s="30" t="s">
        <v>2485</v>
      </c>
      <c r="D781" s="27" t="str">
        <f t="shared" si="13"/>
        <v>宮崎県　神門</v>
      </c>
      <c r="E781" s="31">
        <v>3.7</v>
      </c>
      <c r="F781" s="39">
        <v>-3</v>
      </c>
      <c r="H781" s="27">
        <f>INDEX(地点選定リスト!$Q$7:$Q$842,MATCH(D781,地点選定リスト!$M$7:$M$842,0))</f>
        <v>3.7</v>
      </c>
      <c r="I781" s="27">
        <f>INDEX(地点選定リスト!$R$7:$R$842,MATCH(D781,地点選定リスト!$M$7:$M$842,0))</f>
        <v>-3</v>
      </c>
    </row>
    <row r="782" spans="1:9" ht="21.75" customHeight="1">
      <c r="A782" s="38">
        <v>780</v>
      </c>
      <c r="B782" s="30" t="s">
        <v>2472</v>
      </c>
      <c r="C782" s="30" t="s">
        <v>2484</v>
      </c>
      <c r="D782" s="27" t="str">
        <f t="shared" si="13"/>
        <v>宮崎県　西米良</v>
      </c>
      <c r="E782" s="31">
        <v>4.9000000000000004</v>
      </c>
      <c r="F782" s="39">
        <v>0.5</v>
      </c>
      <c r="H782" s="27">
        <f>INDEX(地点選定リスト!$Q$7:$Q$842,MATCH(D782,地点選定リスト!$M$7:$M$842,0))</f>
        <v>4.9000000000000004</v>
      </c>
      <c r="I782" s="27">
        <f>INDEX(地点選定リスト!$R$7:$R$842,MATCH(D782,地点選定リスト!$M$7:$M$842,0))</f>
        <v>0.5</v>
      </c>
    </row>
    <row r="783" spans="1:9" ht="21.75" customHeight="1">
      <c r="A783" s="38">
        <v>781</v>
      </c>
      <c r="B783" s="30" t="s">
        <v>2472</v>
      </c>
      <c r="C783" s="30" t="s">
        <v>2483</v>
      </c>
      <c r="D783" s="27" t="str">
        <f t="shared" si="13"/>
        <v>宮崎県　加久藤</v>
      </c>
      <c r="E783" s="31">
        <v>5.0999999999999996</v>
      </c>
      <c r="F783" s="39">
        <v>0.2</v>
      </c>
      <c r="H783" s="27">
        <f>INDEX(地点選定リスト!$Q$7:$Q$842,MATCH(D783,地点選定リスト!$M$7:$M$842,0))</f>
        <v>5.0999999999999996</v>
      </c>
      <c r="I783" s="27">
        <f>INDEX(地点選定リスト!$R$7:$R$842,MATCH(D783,地点選定リスト!$M$7:$M$842,0))</f>
        <v>0.2</v>
      </c>
    </row>
    <row r="784" spans="1:9" ht="21.75" customHeight="1">
      <c r="A784" s="38">
        <v>782</v>
      </c>
      <c r="B784" s="30" t="s">
        <v>2472</v>
      </c>
      <c r="C784" s="30" t="s">
        <v>2482</v>
      </c>
      <c r="D784" s="27" t="str">
        <f t="shared" si="13"/>
        <v>宮崎県　小林</v>
      </c>
      <c r="E784" s="31">
        <v>6</v>
      </c>
      <c r="F784" s="39">
        <v>1.9</v>
      </c>
      <c r="H784" s="27">
        <f>INDEX(地点選定リスト!$Q$7:$Q$842,MATCH(D784,地点選定リスト!$M$7:$M$842,0))</f>
        <v>6</v>
      </c>
      <c r="I784" s="27">
        <f>INDEX(地点選定リスト!$R$7:$R$842,MATCH(D784,地点選定リスト!$M$7:$M$842,0))</f>
        <v>1.9</v>
      </c>
    </row>
    <row r="785" spans="1:9" ht="21.75" customHeight="1">
      <c r="A785" s="38">
        <v>783</v>
      </c>
      <c r="B785" s="30" t="s">
        <v>2472</v>
      </c>
      <c r="C785" s="30" t="s">
        <v>2481</v>
      </c>
      <c r="D785" s="27" t="str">
        <f t="shared" si="13"/>
        <v>宮崎県　都城</v>
      </c>
      <c r="E785" s="31">
        <v>6.1</v>
      </c>
      <c r="F785" s="39">
        <v>1.4</v>
      </c>
      <c r="H785" s="27">
        <f>INDEX(地点選定リスト!$Q$7:$Q$842,MATCH(D785,地点選定リスト!$M$7:$M$842,0))</f>
        <v>6.1</v>
      </c>
      <c r="I785" s="27">
        <f>INDEX(地点選定リスト!$R$7:$R$842,MATCH(D785,地点選定リスト!$M$7:$M$842,0))</f>
        <v>1.4</v>
      </c>
    </row>
    <row r="786" spans="1:9" ht="21.75" customHeight="1">
      <c r="A786" s="38">
        <v>784</v>
      </c>
      <c r="B786" s="30" t="s">
        <v>2472</v>
      </c>
      <c r="C786" s="30" t="s">
        <v>2480</v>
      </c>
      <c r="D786" s="27" t="str">
        <f t="shared" si="13"/>
        <v>宮崎県　日向</v>
      </c>
      <c r="E786" s="31">
        <v>6.5</v>
      </c>
      <c r="F786" s="39">
        <v>1.4</v>
      </c>
      <c r="H786" s="27">
        <f>INDEX(地点選定リスト!$Q$7:$Q$842,MATCH(D786,地点選定リスト!$M$7:$M$842,0))</f>
        <v>6.5</v>
      </c>
      <c r="I786" s="27">
        <f>INDEX(地点選定リスト!$R$7:$R$842,MATCH(D786,地点選定リスト!$M$7:$M$842,0))</f>
        <v>1.4</v>
      </c>
    </row>
    <row r="787" spans="1:9" ht="21.75" customHeight="1">
      <c r="A787" s="38">
        <v>785</v>
      </c>
      <c r="B787" s="30" t="s">
        <v>2472</v>
      </c>
      <c r="C787" s="30" t="s">
        <v>2479</v>
      </c>
      <c r="D787" s="27" t="str">
        <f t="shared" si="13"/>
        <v>宮崎県　西都</v>
      </c>
      <c r="E787" s="31">
        <v>6.6</v>
      </c>
      <c r="F787" s="39">
        <v>1.5</v>
      </c>
      <c r="H787" s="27">
        <f>INDEX(地点選定リスト!$Q$7:$Q$842,MATCH(D787,地点選定リスト!$M$7:$M$842,0))</f>
        <v>6.6</v>
      </c>
      <c r="I787" s="27">
        <f>INDEX(地点選定リスト!$R$7:$R$842,MATCH(D787,地点選定リスト!$M$7:$M$842,0))</f>
        <v>1.5</v>
      </c>
    </row>
    <row r="788" spans="1:9" ht="21.75" customHeight="1">
      <c r="A788" s="38">
        <v>786</v>
      </c>
      <c r="B788" s="30" t="s">
        <v>2472</v>
      </c>
      <c r="C788" s="30" t="s">
        <v>2478</v>
      </c>
      <c r="D788" s="27" t="str">
        <f t="shared" si="13"/>
        <v>宮崎県　延岡</v>
      </c>
      <c r="E788" s="31">
        <v>6.8</v>
      </c>
      <c r="F788" s="39">
        <v>2</v>
      </c>
      <c r="H788" s="27">
        <f>INDEX(地点選定リスト!$Q$7:$Q$842,MATCH(D788,地点選定リスト!$M$7:$M$842,0))</f>
        <v>6.8</v>
      </c>
      <c r="I788" s="27">
        <f>INDEX(地点選定リスト!$R$7:$R$842,MATCH(D788,地点選定リスト!$M$7:$M$842,0))</f>
        <v>2</v>
      </c>
    </row>
    <row r="789" spans="1:9" ht="21.75" customHeight="1">
      <c r="A789" s="38">
        <v>787</v>
      </c>
      <c r="B789" s="30" t="s">
        <v>2472</v>
      </c>
      <c r="C789" s="30" t="s">
        <v>2477</v>
      </c>
      <c r="D789" s="27" t="str">
        <f t="shared" si="13"/>
        <v>宮崎県　串間</v>
      </c>
      <c r="E789" s="31">
        <v>7.7</v>
      </c>
      <c r="F789" s="39">
        <v>2.2999999999999998</v>
      </c>
      <c r="H789" s="27">
        <f>INDEX(地点選定リスト!$Q$7:$Q$842,MATCH(D789,地点選定リスト!$M$7:$M$842,0))</f>
        <v>7.7</v>
      </c>
      <c r="I789" s="27">
        <f>INDEX(地点選定リスト!$R$7:$R$842,MATCH(D789,地点選定リスト!$M$7:$M$842,0))</f>
        <v>2.2999999999999998</v>
      </c>
    </row>
    <row r="790" spans="1:9" ht="21.75" customHeight="1">
      <c r="A790" s="38">
        <v>788</v>
      </c>
      <c r="B790" s="30" t="s">
        <v>2472</v>
      </c>
      <c r="C790" s="30" t="s">
        <v>2476</v>
      </c>
      <c r="D790" s="27" t="str">
        <f t="shared" si="13"/>
        <v>宮崎県　古江</v>
      </c>
      <c r="E790" s="31">
        <v>7.8</v>
      </c>
      <c r="F790" s="39">
        <v>3.7</v>
      </c>
      <c r="H790" s="27">
        <f>INDEX(地点選定リスト!$Q$7:$Q$842,MATCH(D790,地点選定リスト!$M$7:$M$842,0))</f>
        <v>7.8</v>
      </c>
      <c r="I790" s="27">
        <f>INDEX(地点選定リスト!$R$7:$R$842,MATCH(D790,地点選定リスト!$M$7:$M$842,0))</f>
        <v>3.7</v>
      </c>
    </row>
    <row r="791" spans="1:9" ht="21.75" customHeight="1">
      <c r="A791" s="38">
        <v>789</v>
      </c>
      <c r="B791" s="30" t="s">
        <v>2472</v>
      </c>
      <c r="C791" s="30" t="s">
        <v>2475</v>
      </c>
      <c r="D791" s="27" t="str">
        <f t="shared" si="13"/>
        <v>宮崎県　高鍋</v>
      </c>
      <c r="E791" s="31">
        <v>7.8</v>
      </c>
      <c r="F791" s="39">
        <v>2.5</v>
      </c>
      <c r="H791" s="27">
        <f>INDEX(地点選定リスト!$Q$7:$Q$842,MATCH(D791,地点選定リスト!$M$7:$M$842,0))</f>
        <v>7.8</v>
      </c>
      <c r="I791" s="27">
        <f>INDEX(地点選定リスト!$R$7:$R$842,MATCH(D791,地点選定リスト!$M$7:$M$842,0))</f>
        <v>2.5</v>
      </c>
    </row>
    <row r="792" spans="1:9" ht="21.75" customHeight="1">
      <c r="A792" s="38">
        <v>790</v>
      </c>
      <c r="B792" s="30" t="s">
        <v>2472</v>
      </c>
      <c r="C792" s="30" t="s">
        <v>2474</v>
      </c>
      <c r="D792" s="27" t="str">
        <f t="shared" si="13"/>
        <v>宮崎県　宮崎</v>
      </c>
      <c r="E792" s="31">
        <v>7.9</v>
      </c>
      <c r="F792" s="39">
        <v>3.5</v>
      </c>
      <c r="H792" s="27">
        <f>INDEX(地点選定リスト!$Q$7:$Q$842,MATCH(D792,地点選定リスト!$M$7:$M$842,0))</f>
        <v>7.9</v>
      </c>
      <c r="I792" s="27">
        <f>INDEX(地点選定リスト!$R$7:$R$842,MATCH(D792,地点選定リスト!$M$7:$M$842,0))</f>
        <v>3.5</v>
      </c>
    </row>
    <row r="793" spans="1:9" ht="21.75" customHeight="1">
      <c r="A793" s="38">
        <v>791</v>
      </c>
      <c r="B793" s="30" t="s">
        <v>2472</v>
      </c>
      <c r="C793" s="30" t="s">
        <v>2473</v>
      </c>
      <c r="D793" s="27" t="str">
        <f t="shared" si="13"/>
        <v>宮崎県　青島</v>
      </c>
      <c r="E793" s="31">
        <v>8.6</v>
      </c>
      <c r="F793" s="39">
        <v>5.2</v>
      </c>
      <c r="H793" s="27">
        <f>INDEX(地点選定リスト!$Q$7:$Q$842,MATCH(D793,地点選定リスト!$M$7:$M$842,0))</f>
        <v>8.6</v>
      </c>
      <c r="I793" s="27">
        <f>INDEX(地点選定リスト!$R$7:$R$842,MATCH(D793,地点選定リスト!$M$7:$M$842,0))</f>
        <v>5.2</v>
      </c>
    </row>
    <row r="794" spans="1:9" ht="21.75" customHeight="1">
      <c r="A794" s="38">
        <v>792</v>
      </c>
      <c r="B794" s="30" t="s">
        <v>2472</v>
      </c>
      <c r="C794" s="30" t="s">
        <v>2471</v>
      </c>
      <c r="D794" s="27" t="str">
        <f t="shared" si="13"/>
        <v>宮崎県　油津</v>
      </c>
      <c r="E794" s="31">
        <v>8.9</v>
      </c>
      <c r="F794" s="39">
        <v>5</v>
      </c>
      <c r="H794" s="27">
        <f>INDEX(地点選定リスト!$Q$7:$Q$842,MATCH(D794,地点選定リスト!$M$7:$M$842,0))</f>
        <v>8.9</v>
      </c>
      <c r="I794" s="27">
        <f>INDEX(地点選定リスト!$R$7:$R$842,MATCH(D794,地点選定リスト!$M$7:$M$842,0))</f>
        <v>5</v>
      </c>
    </row>
    <row r="795" spans="1:9" ht="21.75" customHeight="1">
      <c r="A795" s="38">
        <v>793</v>
      </c>
      <c r="B795" s="30" t="s">
        <v>2445</v>
      </c>
      <c r="C795" s="30" t="s">
        <v>2470</v>
      </c>
      <c r="D795" s="27" t="str">
        <f>B795&amp;C795</f>
        <v>鹿児島県大口</v>
      </c>
      <c r="E795" s="31">
        <v>4.5999999999999996</v>
      </c>
      <c r="F795" s="39">
        <v>-0.6</v>
      </c>
      <c r="H795" s="27">
        <f>INDEX(地点選定リスト!$Q$7:$Q$842,MATCH(D795,地点選定リスト!$M$7:$M$842,0))</f>
        <v>4.5999999999999996</v>
      </c>
      <c r="I795" s="27">
        <f>INDEX(地点選定リスト!$R$7:$R$842,MATCH(D795,地点選定リスト!$M$7:$M$842,0))</f>
        <v>-0.6</v>
      </c>
    </row>
    <row r="796" spans="1:9" ht="21.75" customHeight="1">
      <c r="A796" s="38">
        <v>794</v>
      </c>
      <c r="B796" s="30" t="s">
        <v>2445</v>
      </c>
      <c r="C796" s="30" t="s">
        <v>2469</v>
      </c>
      <c r="D796" s="27" t="str">
        <f t="shared" ref="D796:D820" si="14">B796&amp;C796</f>
        <v>鹿児島県牧之原</v>
      </c>
      <c r="E796" s="31">
        <v>5.2</v>
      </c>
      <c r="F796" s="39">
        <v>1.6</v>
      </c>
      <c r="H796" s="27">
        <f>INDEX(地点選定リスト!$Q$7:$Q$842,MATCH(D796,地点選定リスト!$M$7:$M$842,0))</f>
        <v>5.2</v>
      </c>
      <c r="I796" s="27">
        <f>INDEX(地点選定リスト!$R$7:$R$842,MATCH(D796,地点選定リスト!$M$7:$M$842,0))</f>
        <v>1.6</v>
      </c>
    </row>
    <row r="797" spans="1:9" ht="21.75" customHeight="1">
      <c r="A797" s="38">
        <v>795</v>
      </c>
      <c r="B797" s="30" t="s">
        <v>2445</v>
      </c>
      <c r="C797" s="30" t="s">
        <v>2468</v>
      </c>
      <c r="D797" s="27" t="str">
        <f t="shared" si="14"/>
        <v>鹿児島県輝北</v>
      </c>
      <c r="E797" s="31">
        <v>5.8</v>
      </c>
      <c r="F797" s="39">
        <v>1.7</v>
      </c>
      <c r="H797" s="27">
        <f>INDEX(地点選定リスト!$Q$7:$Q$842,MATCH(D797,地点選定リスト!$M$7:$M$842,0))</f>
        <v>5.8</v>
      </c>
      <c r="I797" s="27">
        <f>INDEX(地点選定リスト!$R$7:$R$842,MATCH(D797,地点選定リスト!$M$7:$M$842,0))</f>
        <v>1.7</v>
      </c>
    </row>
    <row r="798" spans="1:9" ht="21.75" customHeight="1">
      <c r="A798" s="38">
        <v>796</v>
      </c>
      <c r="B798" s="30" t="s">
        <v>2445</v>
      </c>
      <c r="C798" s="30" t="s">
        <v>2467</v>
      </c>
      <c r="D798" s="27" t="str">
        <f t="shared" si="14"/>
        <v>鹿児島県さつま柏原</v>
      </c>
      <c r="E798" s="31">
        <v>6.1</v>
      </c>
      <c r="F798" s="39">
        <v>1</v>
      </c>
      <c r="H798" s="27">
        <f>INDEX(地点選定リスト!$Q$7:$Q$842,MATCH(D798,地点選定リスト!$M$7:$M$842,0))</f>
        <v>6.1</v>
      </c>
      <c r="I798" s="27">
        <f>INDEX(地点選定リスト!$R$7:$R$842,MATCH(D798,地点選定リスト!$M$7:$M$842,0))</f>
        <v>1</v>
      </c>
    </row>
    <row r="799" spans="1:9" ht="21.75" customHeight="1">
      <c r="A799" s="38">
        <v>797</v>
      </c>
      <c r="B799" s="30" t="s">
        <v>2445</v>
      </c>
      <c r="C799" s="30" t="s">
        <v>2466</v>
      </c>
      <c r="D799" s="27" t="str">
        <f t="shared" si="14"/>
        <v>鹿児島県田代</v>
      </c>
      <c r="E799" s="31">
        <v>6.6</v>
      </c>
      <c r="F799" s="39">
        <v>2.1</v>
      </c>
      <c r="H799" s="27">
        <f>INDEX(地点選定リスト!$Q$7:$Q$842,MATCH(D799,地点選定リスト!$M$7:$M$842,0))</f>
        <v>6.6</v>
      </c>
      <c r="I799" s="27">
        <f>INDEX(地点選定リスト!$R$7:$R$842,MATCH(D799,地点選定リスト!$M$7:$M$842,0))</f>
        <v>2.1</v>
      </c>
    </row>
    <row r="800" spans="1:9" ht="21.75" customHeight="1">
      <c r="A800" s="38">
        <v>798</v>
      </c>
      <c r="B800" s="30" t="s">
        <v>2445</v>
      </c>
      <c r="C800" s="30" t="s">
        <v>2465</v>
      </c>
      <c r="D800" s="27" t="str">
        <f t="shared" si="14"/>
        <v>鹿児島県川内</v>
      </c>
      <c r="E800" s="31">
        <v>6.8</v>
      </c>
      <c r="F800" s="39">
        <v>2.4</v>
      </c>
      <c r="H800" s="27">
        <f>INDEX(地点選定リスト!$Q$7:$Q$842,MATCH(D800,地点選定リスト!$M$7:$M$842,0))</f>
        <v>6.8</v>
      </c>
      <c r="I800" s="27">
        <f>INDEX(地点選定リスト!$R$7:$R$842,MATCH(D800,地点選定リスト!$M$7:$M$842,0))</f>
        <v>2.4</v>
      </c>
    </row>
    <row r="801" spans="1:9" ht="21.75" customHeight="1">
      <c r="A801" s="38">
        <v>799</v>
      </c>
      <c r="B801" s="30" t="s">
        <v>2445</v>
      </c>
      <c r="C801" s="30" t="s">
        <v>2464</v>
      </c>
      <c r="D801" s="27" t="str">
        <f t="shared" si="14"/>
        <v>鹿児島県志布志</v>
      </c>
      <c r="E801" s="31">
        <v>7.2</v>
      </c>
      <c r="F801" s="39">
        <v>2</v>
      </c>
      <c r="H801" s="27">
        <f>INDEX(地点選定リスト!$Q$7:$Q$842,MATCH(D801,地点選定リスト!$M$7:$M$842,0))</f>
        <v>7.2</v>
      </c>
      <c r="I801" s="27">
        <f>INDEX(地点選定リスト!$R$7:$R$842,MATCH(D801,地点選定リスト!$M$7:$M$842,0))</f>
        <v>2</v>
      </c>
    </row>
    <row r="802" spans="1:9" ht="21.75" customHeight="1">
      <c r="A802" s="38">
        <v>800</v>
      </c>
      <c r="B802" s="30" t="s">
        <v>2445</v>
      </c>
      <c r="C802" s="30" t="s">
        <v>2463</v>
      </c>
      <c r="D802" s="27" t="str">
        <f t="shared" si="14"/>
        <v>鹿児島県東市来</v>
      </c>
      <c r="E802" s="31">
        <v>7.5</v>
      </c>
      <c r="F802" s="39">
        <v>3.5</v>
      </c>
      <c r="H802" s="27">
        <f>INDEX(地点選定リスト!$Q$7:$Q$842,MATCH(D802,地点選定リスト!$M$7:$M$842,0))</f>
        <v>7.5</v>
      </c>
      <c r="I802" s="27">
        <f>INDEX(地点選定リスト!$R$7:$R$842,MATCH(D802,地点選定リスト!$M$7:$M$842,0))</f>
        <v>3.5</v>
      </c>
    </row>
    <row r="803" spans="1:9" ht="21.75" customHeight="1">
      <c r="A803" s="38">
        <v>801</v>
      </c>
      <c r="B803" s="30" t="s">
        <v>2445</v>
      </c>
      <c r="C803" s="30" t="s">
        <v>2462</v>
      </c>
      <c r="D803" s="27" t="str">
        <f t="shared" si="14"/>
        <v>鹿児島県鹿屋</v>
      </c>
      <c r="E803" s="31">
        <v>7.6</v>
      </c>
      <c r="F803" s="39">
        <v>2</v>
      </c>
      <c r="H803" s="27">
        <f>INDEX(地点選定リスト!$Q$7:$Q$842,MATCH(D803,地点選定リスト!$M$7:$M$842,0))</f>
        <v>7.6</v>
      </c>
      <c r="I803" s="27">
        <f>INDEX(地点選定リスト!$R$7:$R$842,MATCH(D803,地点選定リスト!$M$7:$M$842,0))</f>
        <v>2</v>
      </c>
    </row>
    <row r="804" spans="1:9" ht="21.75" customHeight="1">
      <c r="A804" s="38">
        <v>802</v>
      </c>
      <c r="B804" s="30" t="s">
        <v>2445</v>
      </c>
      <c r="C804" s="30" t="s">
        <v>2461</v>
      </c>
      <c r="D804" s="27" t="str">
        <f t="shared" si="14"/>
        <v>鹿児島県阿久根</v>
      </c>
      <c r="E804" s="31">
        <v>7.8</v>
      </c>
      <c r="F804" s="39">
        <v>4.5</v>
      </c>
      <c r="H804" s="27">
        <f>INDEX(地点選定リスト!$Q$7:$Q$842,MATCH(D804,地点選定リスト!$M$7:$M$842,0))</f>
        <v>7.8</v>
      </c>
      <c r="I804" s="27">
        <f>INDEX(地点選定リスト!$R$7:$R$842,MATCH(D804,地点選定リスト!$M$7:$M$842,0))</f>
        <v>4.5</v>
      </c>
    </row>
    <row r="805" spans="1:9" ht="21.75" customHeight="1">
      <c r="A805" s="38">
        <v>803</v>
      </c>
      <c r="B805" s="30" t="s">
        <v>2445</v>
      </c>
      <c r="C805" s="30" t="s">
        <v>2460</v>
      </c>
      <c r="D805" s="27" t="str">
        <f t="shared" si="14"/>
        <v>鹿児島県加世田</v>
      </c>
      <c r="E805" s="31">
        <v>8.1999999999999993</v>
      </c>
      <c r="F805" s="39">
        <v>3.5</v>
      </c>
      <c r="H805" s="27">
        <f>INDEX(地点選定リスト!$Q$7:$Q$842,MATCH(D805,地点選定リスト!$M$7:$M$842,0))</f>
        <v>8.1999999999999993</v>
      </c>
      <c r="I805" s="27">
        <f>INDEX(地点選定リスト!$R$7:$R$842,MATCH(D805,地点選定リスト!$M$7:$M$842,0))</f>
        <v>3.5</v>
      </c>
    </row>
    <row r="806" spans="1:9" ht="21.75" customHeight="1">
      <c r="A806" s="38">
        <v>804</v>
      </c>
      <c r="B806" s="30" t="s">
        <v>2445</v>
      </c>
      <c r="C806" s="30" t="s">
        <v>2459</v>
      </c>
      <c r="D806" s="27" t="str">
        <f t="shared" si="14"/>
        <v>鹿児島県喜入</v>
      </c>
      <c r="E806" s="31">
        <v>8.4</v>
      </c>
      <c r="F806" s="39">
        <v>4.3</v>
      </c>
      <c r="H806" s="27">
        <f>INDEX(地点選定リスト!$Q$7:$Q$842,MATCH(D806,地点選定リスト!$M$7:$M$842,0))</f>
        <v>8.4</v>
      </c>
      <c r="I806" s="27">
        <f>INDEX(地点選定リスト!$R$7:$R$842,MATCH(D806,地点選定リスト!$M$7:$M$842,0))</f>
        <v>4.3</v>
      </c>
    </row>
    <row r="807" spans="1:9" ht="21.75" customHeight="1">
      <c r="A807" s="38">
        <v>805</v>
      </c>
      <c r="B807" s="30" t="s">
        <v>2445</v>
      </c>
      <c r="C807" s="30" t="s">
        <v>2458</v>
      </c>
      <c r="D807" s="27" t="str">
        <f t="shared" si="14"/>
        <v>鹿児島県指宿</v>
      </c>
      <c r="E807" s="31">
        <v>8.6</v>
      </c>
      <c r="F807" s="39">
        <v>4.9000000000000004</v>
      </c>
      <c r="H807" s="27">
        <f>INDEX(地点選定リスト!$Q$7:$Q$842,MATCH(D807,地点選定リスト!$M$7:$M$842,0))</f>
        <v>8.6</v>
      </c>
      <c r="I807" s="27">
        <f>INDEX(地点選定リスト!$R$7:$R$842,MATCH(D807,地点選定リスト!$M$7:$M$842,0))</f>
        <v>4.9000000000000004</v>
      </c>
    </row>
    <row r="808" spans="1:9" ht="21.75" customHeight="1">
      <c r="A808" s="38">
        <v>806</v>
      </c>
      <c r="B808" s="30" t="s">
        <v>2445</v>
      </c>
      <c r="C808" s="30" t="s">
        <v>2457</v>
      </c>
      <c r="D808" s="27" t="str">
        <f t="shared" si="14"/>
        <v>鹿児島県鹿児島</v>
      </c>
      <c r="E808" s="31">
        <v>8.6999999999999993</v>
      </c>
      <c r="F808" s="39">
        <v>4.9000000000000004</v>
      </c>
      <c r="H808" s="27">
        <f>INDEX(地点選定リスト!$Q$7:$Q$842,MATCH(D808,地点選定リスト!$M$7:$M$842,0))</f>
        <v>8.6999999999999993</v>
      </c>
      <c r="I808" s="27">
        <f>INDEX(地点選定リスト!$R$7:$R$842,MATCH(D808,地点選定リスト!$M$7:$M$842,0))</f>
        <v>4.9000000000000004</v>
      </c>
    </row>
    <row r="809" spans="1:9" ht="21.75" customHeight="1">
      <c r="A809" s="38">
        <v>807</v>
      </c>
      <c r="B809" s="30" t="s">
        <v>2445</v>
      </c>
      <c r="C809" s="30" t="s">
        <v>2456</v>
      </c>
      <c r="D809" s="27" t="str">
        <f t="shared" si="14"/>
        <v>鹿児島県枕崎</v>
      </c>
      <c r="E809" s="31">
        <v>8.6999999999999993</v>
      </c>
      <c r="F809" s="39">
        <v>4.5999999999999996</v>
      </c>
      <c r="H809" s="27">
        <f>INDEX(地点選定リスト!$Q$7:$Q$842,MATCH(D809,地点選定リスト!$M$7:$M$842,0))</f>
        <v>8.6999999999999993</v>
      </c>
      <c r="I809" s="27">
        <f>INDEX(地点選定リスト!$R$7:$R$842,MATCH(D809,地点選定リスト!$M$7:$M$842,0))</f>
        <v>4.5999999999999996</v>
      </c>
    </row>
    <row r="810" spans="1:9" ht="21.75" customHeight="1">
      <c r="A810" s="38">
        <v>808</v>
      </c>
      <c r="B810" s="30" t="s">
        <v>2445</v>
      </c>
      <c r="C810" s="30" t="s">
        <v>2455</v>
      </c>
      <c r="D810" s="27" t="str">
        <f t="shared" si="14"/>
        <v>鹿児島県内之浦</v>
      </c>
      <c r="E810" s="31">
        <v>9.1</v>
      </c>
      <c r="F810" s="39">
        <v>4.7</v>
      </c>
      <c r="H810" s="27">
        <f>INDEX(地点選定リスト!$Q$7:$Q$842,MATCH(D810,地点選定リスト!$M$7:$M$842,0))</f>
        <v>9.1</v>
      </c>
      <c r="I810" s="27">
        <f>INDEX(地点選定リスト!$R$7:$R$842,MATCH(D810,地点選定リスト!$M$7:$M$842,0))</f>
        <v>4.7</v>
      </c>
    </row>
    <row r="811" spans="1:9" ht="21.75" customHeight="1">
      <c r="A811" s="38">
        <v>809</v>
      </c>
      <c r="B811" s="30" t="s">
        <v>2445</v>
      </c>
      <c r="C811" s="30" t="s">
        <v>2454</v>
      </c>
      <c r="D811" s="27" t="str">
        <f t="shared" si="14"/>
        <v>鹿児島県肝付前田</v>
      </c>
      <c r="E811" s="31">
        <v>7.5</v>
      </c>
      <c r="F811" s="39">
        <v>2.2999999999999998</v>
      </c>
      <c r="H811" s="27">
        <f>INDEX(地点選定リスト!$Q$7:$Q$842,MATCH(D811,地点選定リスト!$M$7:$M$842,0))</f>
        <v>7.5</v>
      </c>
      <c r="I811" s="27">
        <f>INDEX(地点選定リスト!$R$7:$R$842,MATCH(D811,地点選定リスト!$M$7:$M$842,0))</f>
        <v>2.2999999999999998</v>
      </c>
    </row>
    <row r="812" spans="1:9" ht="21.75" customHeight="1">
      <c r="A812" s="38">
        <v>810</v>
      </c>
      <c r="B812" s="30" t="s">
        <v>2445</v>
      </c>
      <c r="C812" s="30" t="s">
        <v>2453</v>
      </c>
      <c r="D812" s="27" t="str">
        <f t="shared" si="14"/>
        <v>鹿児島県中甑</v>
      </c>
      <c r="E812" s="31">
        <v>9.1999999999999993</v>
      </c>
      <c r="F812" s="39">
        <v>6.4</v>
      </c>
      <c r="H812" s="27">
        <f>INDEX(地点選定リスト!$Q$7:$Q$842,MATCH(D812,地点選定リスト!$M$7:$M$842,0))</f>
        <v>9.1999999999999993</v>
      </c>
      <c r="I812" s="27">
        <f>INDEX(地点選定リスト!$R$7:$R$842,MATCH(D812,地点選定リスト!$M$7:$M$842,0))</f>
        <v>6.4</v>
      </c>
    </row>
    <row r="813" spans="1:9" ht="21.75" customHeight="1">
      <c r="A813" s="38">
        <v>811</v>
      </c>
      <c r="B813" s="30" t="s">
        <v>2445</v>
      </c>
      <c r="C813" s="30" t="s">
        <v>2452</v>
      </c>
      <c r="D813" s="27" t="str">
        <f t="shared" si="14"/>
        <v>鹿児島県上中</v>
      </c>
      <c r="E813" s="31">
        <v>10.7</v>
      </c>
      <c r="F813" s="39">
        <v>8.1</v>
      </c>
      <c r="H813" s="27">
        <f>INDEX(地点選定リスト!$Q$7:$Q$842,MATCH(D813,地点選定リスト!$M$7:$M$842,0))</f>
        <v>10.7</v>
      </c>
      <c r="I813" s="27">
        <f>INDEX(地点選定リスト!$R$7:$R$842,MATCH(D813,地点選定リスト!$M$7:$M$842,0))</f>
        <v>8.1</v>
      </c>
    </row>
    <row r="814" spans="1:9" ht="21.75" customHeight="1">
      <c r="A814" s="38">
        <v>812</v>
      </c>
      <c r="B814" s="30" t="s">
        <v>2445</v>
      </c>
      <c r="C814" s="30" t="s">
        <v>2451</v>
      </c>
      <c r="D814" s="27" t="str">
        <f t="shared" si="14"/>
        <v>鹿児島県屋久島</v>
      </c>
      <c r="E814" s="31">
        <v>11.4</v>
      </c>
      <c r="F814" s="39">
        <v>8.6999999999999993</v>
      </c>
      <c r="H814" s="27">
        <f>INDEX(地点選定リスト!$Q$7:$Q$842,MATCH(D814,地点選定リスト!$M$7:$M$842,0))</f>
        <v>11.4</v>
      </c>
      <c r="I814" s="27">
        <f>INDEX(地点選定リスト!$R$7:$R$842,MATCH(D814,地点選定リスト!$M$7:$M$842,0))</f>
        <v>8.6999999999999993</v>
      </c>
    </row>
    <row r="815" spans="1:9" ht="21.75" customHeight="1">
      <c r="A815" s="38">
        <v>813</v>
      </c>
      <c r="B815" s="30" t="s">
        <v>2445</v>
      </c>
      <c r="C815" s="30" t="s">
        <v>2450</v>
      </c>
      <c r="D815" s="27" t="str">
        <f t="shared" si="14"/>
        <v>鹿児島県種子島</v>
      </c>
      <c r="E815" s="31">
        <v>12</v>
      </c>
      <c r="F815" s="39">
        <v>9</v>
      </c>
      <c r="H815" s="27">
        <f>INDEX(地点選定リスト!$Q$7:$Q$842,MATCH(D815,地点選定リスト!$M$7:$M$842,0))</f>
        <v>12</v>
      </c>
      <c r="I815" s="27">
        <f>INDEX(地点選定リスト!$R$7:$R$842,MATCH(D815,地点選定リスト!$M$7:$M$842,0))</f>
        <v>9</v>
      </c>
    </row>
    <row r="816" spans="1:9" ht="21.75" customHeight="1">
      <c r="A816" s="38">
        <v>814</v>
      </c>
      <c r="B816" s="30" t="s">
        <v>2445</v>
      </c>
      <c r="C816" s="30" t="s">
        <v>2449</v>
      </c>
      <c r="D816" s="27" t="str">
        <f t="shared" si="14"/>
        <v>鹿児島県尾之間</v>
      </c>
      <c r="E816" s="31">
        <v>12.5</v>
      </c>
      <c r="F816" s="39">
        <v>9.5</v>
      </c>
      <c r="H816" s="27">
        <f>INDEX(地点選定リスト!$Q$7:$Q$842,MATCH(D816,地点選定リスト!$M$7:$M$842,0))</f>
        <v>12.5</v>
      </c>
      <c r="I816" s="27">
        <f>INDEX(地点選定リスト!$R$7:$R$842,MATCH(D816,地点選定リスト!$M$7:$M$842,0))</f>
        <v>9.5</v>
      </c>
    </row>
    <row r="817" spans="1:9" ht="21.75" customHeight="1">
      <c r="A817" s="38">
        <v>815</v>
      </c>
      <c r="B817" s="30" t="s">
        <v>2445</v>
      </c>
      <c r="C817" s="30" t="s">
        <v>2448</v>
      </c>
      <c r="D817" s="27" t="str">
        <f t="shared" si="14"/>
        <v>鹿児島県伊仙</v>
      </c>
      <c r="E817" s="31">
        <v>15</v>
      </c>
      <c r="F817" s="39">
        <v>12.1</v>
      </c>
      <c r="H817" s="27">
        <f>INDEX(地点選定リスト!$Q$7:$Q$842,MATCH(D817,地点選定リスト!$M$7:$M$842,0))</f>
        <v>15</v>
      </c>
      <c r="I817" s="27">
        <f>INDEX(地点選定リスト!$R$7:$R$842,MATCH(D817,地点選定リスト!$M$7:$M$842,0))</f>
        <v>12.1</v>
      </c>
    </row>
    <row r="818" spans="1:9" ht="21.75" customHeight="1">
      <c r="A818" s="38">
        <v>816</v>
      </c>
      <c r="B818" s="30" t="s">
        <v>2445</v>
      </c>
      <c r="C818" s="30" t="s">
        <v>2447</v>
      </c>
      <c r="D818" s="27" t="str">
        <f t="shared" si="14"/>
        <v>鹿児島県名瀬</v>
      </c>
      <c r="E818" s="31">
        <v>15.4</v>
      </c>
      <c r="F818" s="39">
        <v>12.7</v>
      </c>
      <c r="H818" s="27">
        <f>INDEX(地点選定リスト!$Q$7:$Q$842,MATCH(D818,地点選定リスト!$M$7:$M$842,0))</f>
        <v>15.4</v>
      </c>
      <c r="I818" s="27">
        <f>INDEX(地点選定リスト!$R$7:$R$842,MATCH(D818,地点選定リスト!$M$7:$M$842,0))</f>
        <v>12.7</v>
      </c>
    </row>
    <row r="819" spans="1:9" ht="21.75" customHeight="1">
      <c r="A819" s="38">
        <v>817</v>
      </c>
      <c r="B819" s="30" t="s">
        <v>2445</v>
      </c>
      <c r="C819" s="30" t="s">
        <v>2446</v>
      </c>
      <c r="D819" s="27" t="str">
        <f t="shared" si="14"/>
        <v>鹿児島県古仁屋</v>
      </c>
      <c r="E819" s="31">
        <v>15.5</v>
      </c>
      <c r="F819" s="39">
        <v>12.9</v>
      </c>
      <c r="H819" s="27">
        <f>INDEX(地点選定リスト!$Q$7:$Q$842,MATCH(D819,地点選定リスト!$M$7:$M$842,0))</f>
        <v>15.5</v>
      </c>
      <c r="I819" s="27">
        <f>INDEX(地点選定リスト!$R$7:$R$842,MATCH(D819,地点選定リスト!$M$7:$M$842,0))</f>
        <v>12.9</v>
      </c>
    </row>
    <row r="820" spans="1:9" ht="21.75" customHeight="1">
      <c r="A820" s="38">
        <v>818</v>
      </c>
      <c r="B820" s="30" t="s">
        <v>2445</v>
      </c>
      <c r="C820" s="30" t="s">
        <v>2444</v>
      </c>
      <c r="D820" s="27" t="str">
        <f t="shared" si="14"/>
        <v>鹿児島県沖永良部</v>
      </c>
      <c r="E820" s="31">
        <v>16.2</v>
      </c>
      <c r="F820" s="39">
        <v>14</v>
      </c>
      <c r="H820" s="27">
        <f>INDEX(地点選定リスト!$Q$7:$Q$842,MATCH(D820,地点選定リスト!$M$7:$M$842,0))</f>
        <v>16.2</v>
      </c>
      <c r="I820" s="27">
        <f>INDEX(地点選定リスト!$R$7:$R$842,MATCH(D820,地点選定リスト!$M$7:$M$842,0))</f>
        <v>14</v>
      </c>
    </row>
    <row r="821" spans="1:9" ht="21.75" customHeight="1">
      <c r="A821" s="38">
        <v>819</v>
      </c>
      <c r="B821" s="30" t="s">
        <v>2420</v>
      </c>
      <c r="C821" s="30" t="s">
        <v>2443</v>
      </c>
      <c r="D821" s="27" t="str">
        <f t="shared" si="13"/>
        <v>沖縄県　奥</v>
      </c>
      <c r="E821" s="31">
        <v>14.5</v>
      </c>
      <c r="F821" s="39">
        <v>12.9</v>
      </c>
      <c r="H821" s="27">
        <f>INDEX(地点選定リスト!$Q$7:$Q$842,MATCH(D821,地点選定リスト!$M$7:$M$842,0))</f>
        <v>14.5</v>
      </c>
      <c r="I821" s="27">
        <f>INDEX(地点選定リスト!$R$7:$R$842,MATCH(D821,地点選定リスト!$M$7:$M$842,0))</f>
        <v>12.9</v>
      </c>
    </row>
    <row r="822" spans="1:9" ht="21.75" customHeight="1">
      <c r="A822" s="38">
        <v>820</v>
      </c>
      <c r="B822" s="30" t="s">
        <v>2420</v>
      </c>
      <c r="C822" s="30" t="s">
        <v>2442</v>
      </c>
      <c r="D822" s="27" t="str">
        <f t="shared" si="13"/>
        <v>沖縄県　糸数</v>
      </c>
      <c r="E822" s="31">
        <v>15.2</v>
      </c>
      <c r="F822" s="39">
        <v>13.1</v>
      </c>
      <c r="H822" s="27">
        <f>INDEX(地点選定リスト!$Q$7:$Q$842,MATCH(D822,地点選定リスト!$M$7:$M$842,0))</f>
        <v>15.2</v>
      </c>
      <c r="I822" s="27">
        <f>INDEX(地点選定リスト!$R$7:$R$842,MATCH(D822,地点選定リスト!$M$7:$M$842,0))</f>
        <v>13.1</v>
      </c>
    </row>
    <row r="823" spans="1:9" ht="21.75" customHeight="1">
      <c r="A823" s="38">
        <v>821</v>
      </c>
      <c r="B823" s="30" t="s">
        <v>2420</v>
      </c>
      <c r="C823" s="30" t="s">
        <v>2441</v>
      </c>
      <c r="D823" s="27" t="str">
        <f t="shared" si="13"/>
        <v>沖縄県　渡嘉敷</v>
      </c>
      <c r="E823" s="31">
        <v>15.3</v>
      </c>
      <c r="F823" s="39">
        <v>13.6</v>
      </c>
      <c r="H823" s="27">
        <f>INDEX(地点選定リスト!$Q$7:$Q$842,MATCH(D823,地点選定リスト!$M$7:$M$842,0))</f>
        <v>15.3</v>
      </c>
      <c r="I823" s="27">
        <f>INDEX(地点選定リスト!$R$7:$R$842,MATCH(D823,地点選定リスト!$M$7:$M$842,0))</f>
        <v>13.6</v>
      </c>
    </row>
    <row r="824" spans="1:9" ht="21.75" customHeight="1">
      <c r="A824" s="38">
        <v>822</v>
      </c>
      <c r="B824" s="30" t="s">
        <v>2420</v>
      </c>
      <c r="C824" s="30" t="s">
        <v>2440</v>
      </c>
      <c r="D824" s="27" t="str">
        <f t="shared" si="13"/>
        <v>沖縄県　名護</v>
      </c>
      <c r="E824" s="31">
        <v>16.100000000000001</v>
      </c>
      <c r="F824" s="39">
        <v>13.1</v>
      </c>
      <c r="H824" s="27">
        <f>INDEX(地点選定リスト!$Q$7:$Q$842,MATCH(D824,地点選定リスト!$M$7:$M$842,0))</f>
        <v>16.100000000000001</v>
      </c>
      <c r="I824" s="27">
        <f>INDEX(地点選定リスト!$R$7:$R$842,MATCH(D824,地点選定リスト!$M$7:$M$842,0))</f>
        <v>13.1</v>
      </c>
    </row>
    <row r="825" spans="1:9" ht="21.75" customHeight="1">
      <c r="A825" s="38">
        <v>823</v>
      </c>
      <c r="B825" s="30" t="s">
        <v>2420</v>
      </c>
      <c r="C825" s="30" t="s">
        <v>2439</v>
      </c>
      <c r="D825" s="27" t="str">
        <f t="shared" si="13"/>
        <v>沖縄県　金武</v>
      </c>
      <c r="E825" s="31">
        <v>16.3</v>
      </c>
      <c r="F825" s="39">
        <v>13.6</v>
      </c>
      <c r="H825" s="27">
        <f>INDEX(地点選定リスト!$Q$7:$Q$842,MATCH(D825,地点選定リスト!$M$7:$M$842,0))</f>
        <v>16.3</v>
      </c>
      <c r="I825" s="27">
        <f>INDEX(地点選定リスト!$R$7:$R$842,MATCH(D825,地点選定リスト!$M$7:$M$842,0))</f>
        <v>13.6</v>
      </c>
    </row>
    <row r="826" spans="1:9" ht="21.75" customHeight="1">
      <c r="A826" s="38">
        <v>824</v>
      </c>
      <c r="B826" s="30" t="s">
        <v>2420</v>
      </c>
      <c r="C826" s="30" t="s">
        <v>2438</v>
      </c>
      <c r="D826" s="27" t="str">
        <f t="shared" si="13"/>
        <v>沖縄県　伊是名</v>
      </c>
      <c r="E826" s="31">
        <v>16.5</v>
      </c>
      <c r="F826" s="39">
        <v>14.2</v>
      </c>
      <c r="H826" s="27">
        <f>INDEX(地点選定リスト!$Q$7:$Q$842,MATCH(D826,地点選定リスト!$M$7:$M$842,0))</f>
        <v>16.5</v>
      </c>
      <c r="I826" s="27">
        <f>INDEX(地点選定リスト!$R$7:$R$842,MATCH(D826,地点選定リスト!$M$7:$M$842,0))</f>
        <v>14.2</v>
      </c>
    </row>
    <row r="827" spans="1:9" ht="21.75" customHeight="1">
      <c r="A827" s="38">
        <v>825</v>
      </c>
      <c r="B827" s="30" t="s">
        <v>2420</v>
      </c>
      <c r="C827" s="30" t="s">
        <v>2437</v>
      </c>
      <c r="D827" s="27" t="str">
        <f t="shared" si="13"/>
        <v>沖縄県　久米島</v>
      </c>
      <c r="E827" s="31">
        <v>16.7</v>
      </c>
      <c r="F827" s="39">
        <v>14.3</v>
      </c>
      <c r="H827" s="27">
        <f>INDEX(地点選定リスト!$Q$7:$Q$842,MATCH(D827,地点選定リスト!$M$7:$M$842,0))</f>
        <v>16.7</v>
      </c>
      <c r="I827" s="27">
        <f>INDEX(地点選定リスト!$R$7:$R$842,MATCH(D827,地点選定リスト!$M$7:$M$842,0))</f>
        <v>14.3</v>
      </c>
    </row>
    <row r="828" spans="1:9" ht="21.75" customHeight="1">
      <c r="A828" s="38">
        <v>826</v>
      </c>
      <c r="B828" s="30" t="s">
        <v>2420</v>
      </c>
      <c r="C828" s="30" t="s">
        <v>2436</v>
      </c>
      <c r="D828" s="27" t="str">
        <f t="shared" si="13"/>
        <v>沖縄県　那覇</v>
      </c>
      <c r="E828" s="31">
        <v>17.100000000000001</v>
      </c>
      <c r="F828" s="39">
        <v>15.1</v>
      </c>
      <c r="H828" s="27">
        <f>INDEX(地点選定リスト!$Q$7:$Q$842,MATCH(D828,地点選定リスト!$M$7:$M$842,0))</f>
        <v>17.100000000000001</v>
      </c>
      <c r="I828" s="27">
        <f>INDEX(地点選定リスト!$R$7:$R$842,MATCH(D828,地点選定リスト!$M$7:$M$842,0))</f>
        <v>15.1</v>
      </c>
    </row>
    <row r="829" spans="1:9" ht="21.75" customHeight="1">
      <c r="A829" s="38">
        <v>827</v>
      </c>
      <c r="B829" s="30" t="s">
        <v>2420</v>
      </c>
      <c r="C829" s="30" t="s">
        <v>2435</v>
      </c>
      <c r="D829" s="27" t="str">
        <f t="shared" si="13"/>
        <v>沖縄県　伊良部</v>
      </c>
      <c r="E829" s="31">
        <v>17.399999999999999</v>
      </c>
      <c r="F829" s="39">
        <v>14.7</v>
      </c>
      <c r="H829" s="27">
        <f>INDEX(地点選定リスト!$Q$7:$Q$842,MATCH(D829,地点選定リスト!$M$7:$M$842,0))</f>
        <v>17.399999999999999</v>
      </c>
      <c r="I829" s="27">
        <f>INDEX(地点選定リスト!$R$7:$R$842,MATCH(D829,地点選定リスト!$M$7:$M$842,0))</f>
        <v>14.7</v>
      </c>
    </row>
    <row r="830" spans="1:9" ht="21.75" customHeight="1">
      <c r="A830" s="38">
        <v>828</v>
      </c>
      <c r="B830" s="30" t="s">
        <v>2420</v>
      </c>
      <c r="C830" s="30" t="s">
        <v>2434</v>
      </c>
      <c r="D830" s="27" t="str">
        <f t="shared" si="13"/>
        <v>沖縄県　南大東</v>
      </c>
      <c r="E830" s="31">
        <v>17.7</v>
      </c>
      <c r="F830" s="39">
        <v>14.7</v>
      </c>
      <c r="H830" s="27">
        <f>INDEX(地点選定リスト!$Q$7:$Q$842,MATCH(D830,地点選定リスト!$M$7:$M$842,0))</f>
        <v>17.7</v>
      </c>
      <c r="I830" s="27">
        <f>INDEX(地点選定リスト!$R$7:$R$842,MATCH(D830,地点選定リスト!$M$7:$M$842,0))</f>
        <v>14.7</v>
      </c>
    </row>
    <row r="831" spans="1:9" ht="21.75" customHeight="1">
      <c r="A831" s="41">
        <v>829</v>
      </c>
      <c r="B831" s="33" t="s">
        <v>2420</v>
      </c>
      <c r="C831" s="32" t="s">
        <v>2427</v>
      </c>
      <c r="D831" s="27" t="str">
        <f t="shared" si="13"/>
        <v>沖縄県　伊原間</v>
      </c>
      <c r="E831" s="34">
        <v>17.899999999999999</v>
      </c>
      <c r="F831" s="42">
        <v>16</v>
      </c>
      <c r="H831" s="27">
        <f>INDEX(地点選定リスト!$Q$7:$Q$842,MATCH(D831,地点選定リスト!$M$7:$M$842,0))</f>
        <v>17.899999999999999</v>
      </c>
      <c r="I831" s="27">
        <f>INDEX(地点選定リスト!$R$7:$R$842,MATCH(D831,地点選定リスト!$M$7:$M$842,0))</f>
        <v>16</v>
      </c>
    </row>
    <row r="832" spans="1:9" ht="21.75" customHeight="1">
      <c r="A832" s="41">
        <v>830</v>
      </c>
      <c r="B832" s="33" t="s">
        <v>2420</v>
      </c>
      <c r="C832" s="32" t="s">
        <v>2426</v>
      </c>
      <c r="D832" s="27" t="str">
        <f t="shared" si="13"/>
        <v>沖縄県　宮古島</v>
      </c>
      <c r="E832" s="34">
        <v>18.100000000000001</v>
      </c>
      <c r="F832" s="42">
        <v>16.399999999999999</v>
      </c>
      <c r="H832" s="27">
        <f>INDEX(地点選定リスト!$Q$7:$Q$842,MATCH(D832,地点選定リスト!$M$7:$M$842,0))</f>
        <v>18.100000000000001</v>
      </c>
      <c r="I832" s="27">
        <f>INDEX(地点選定リスト!$R$7:$R$842,MATCH(D832,地点選定リスト!$M$7:$M$842,0))</f>
        <v>16.399999999999999</v>
      </c>
    </row>
    <row r="833" spans="1:9" ht="21.75" customHeight="1">
      <c r="A833" s="41">
        <v>831</v>
      </c>
      <c r="B833" s="33" t="s">
        <v>2420</v>
      </c>
      <c r="C833" s="32" t="s">
        <v>2425</v>
      </c>
      <c r="D833" s="27" t="str">
        <f t="shared" si="13"/>
        <v>沖縄県　多良間</v>
      </c>
      <c r="E833" s="34">
        <v>18.100000000000001</v>
      </c>
      <c r="F833" s="42">
        <v>16.5</v>
      </c>
      <c r="H833" s="27">
        <f>INDEX(地点選定リスト!$Q$7:$Q$842,MATCH(D833,地点選定リスト!$M$7:$M$842,0))</f>
        <v>18.100000000000001</v>
      </c>
      <c r="I833" s="27">
        <f>INDEX(地点選定リスト!$R$7:$R$842,MATCH(D833,地点選定リスト!$M$7:$M$842,0))</f>
        <v>16.5</v>
      </c>
    </row>
    <row r="834" spans="1:9" ht="21.75" customHeight="1">
      <c r="A834" s="41">
        <v>832</v>
      </c>
      <c r="B834" s="33" t="s">
        <v>2420</v>
      </c>
      <c r="C834" s="32" t="s">
        <v>2424</v>
      </c>
      <c r="D834" s="27" t="str">
        <f t="shared" si="13"/>
        <v>沖縄県　大原</v>
      </c>
      <c r="E834" s="50">
        <v>18.2</v>
      </c>
      <c r="F834" s="51">
        <v>16.100000000000001</v>
      </c>
      <c r="H834" s="27">
        <f>INDEX(地点選定リスト!$Q$7:$Q$842,MATCH(D834,地点選定リスト!$M$7:$M$842,0))</f>
        <v>18.2</v>
      </c>
      <c r="I834" s="27">
        <f>INDEX(地点選定リスト!$R$7:$R$842,MATCH(D834,地点選定リスト!$M$7:$M$842,0))</f>
        <v>16.100000000000001</v>
      </c>
    </row>
    <row r="835" spans="1:9" ht="21.75" customHeight="1">
      <c r="A835" s="41">
        <v>833</v>
      </c>
      <c r="B835" s="33" t="s">
        <v>2420</v>
      </c>
      <c r="C835" s="32" t="s">
        <v>2423</v>
      </c>
      <c r="D835" s="27" t="str">
        <f t="shared" si="13"/>
        <v>沖縄県　西表島</v>
      </c>
      <c r="E835" s="34">
        <v>18.600000000000001</v>
      </c>
      <c r="F835" s="42">
        <v>16.5</v>
      </c>
      <c r="H835" s="27">
        <f>INDEX(地点選定リスト!$Q$7:$Q$842,MATCH(D835,地点選定リスト!$M$7:$M$842,0))</f>
        <v>18.600000000000001</v>
      </c>
      <c r="I835" s="27">
        <f>INDEX(地点選定リスト!$R$7:$R$842,MATCH(D835,地点選定リスト!$M$7:$M$842,0))</f>
        <v>16.5</v>
      </c>
    </row>
    <row r="836" spans="1:9" ht="21.75" customHeight="1">
      <c r="A836" s="41">
        <v>834</v>
      </c>
      <c r="B836" s="33" t="s">
        <v>2420</v>
      </c>
      <c r="C836" s="32" t="s">
        <v>2422</v>
      </c>
      <c r="D836" s="27" t="str">
        <f t="shared" ref="D836:D838" si="15">B836&amp;"　"&amp;C836</f>
        <v>沖縄県　与那国島</v>
      </c>
      <c r="E836" s="34">
        <v>18.8</v>
      </c>
      <c r="F836" s="42">
        <v>17</v>
      </c>
      <c r="H836" s="27">
        <f>INDEX(地点選定リスト!$Q$7:$Q$842,MATCH(D836,地点選定リスト!$M$7:$M$842,0))</f>
        <v>18.8</v>
      </c>
      <c r="I836" s="27">
        <f>INDEX(地点選定リスト!$R$7:$R$842,MATCH(D836,地点選定リスト!$M$7:$M$842,0))</f>
        <v>17</v>
      </c>
    </row>
    <row r="837" spans="1:9" ht="21.75" customHeight="1">
      <c r="A837" s="41">
        <v>835</v>
      </c>
      <c r="B837" s="33" t="s">
        <v>2420</v>
      </c>
      <c r="C837" s="32" t="s">
        <v>2421</v>
      </c>
      <c r="D837" s="27" t="str">
        <f t="shared" si="15"/>
        <v>沖縄県　石垣島</v>
      </c>
      <c r="E837" s="34">
        <v>19</v>
      </c>
      <c r="F837" s="42">
        <v>16.899999999999999</v>
      </c>
      <c r="H837" s="27">
        <f>INDEX(地点選定リスト!$Q$7:$Q$842,MATCH(D837,地点選定リスト!$M$7:$M$842,0))</f>
        <v>19</v>
      </c>
      <c r="I837" s="27">
        <f>INDEX(地点選定リスト!$R$7:$R$842,MATCH(D837,地点選定リスト!$M$7:$M$842,0))</f>
        <v>16.899999999999999</v>
      </c>
    </row>
    <row r="838" spans="1:9" ht="21.75" customHeight="1">
      <c r="A838" s="43">
        <v>836</v>
      </c>
      <c r="B838" s="44" t="s">
        <v>2420</v>
      </c>
      <c r="C838" s="45" t="s">
        <v>2419</v>
      </c>
      <c r="D838" s="27" t="str">
        <f t="shared" si="15"/>
        <v>沖縄県　波照間</v>
      </c>
      <c r="E838" s="46">
        <v>19</v>
      </c>
      <c r="F838" s="47">
        <v>17.2</v>
      </c>
      <c r="H838" s="27">
        <f>INDEX(地点選定リスト!$Q$7:$Q$842,MATCH(D838,地点選定リスト!$M$7:$M$842,0))</f>
        <v>19.100000000000001</v>
      </c>
      <c r="I838" s="27">
        <f>INDEX(地点選定リスト!$R$7:$R$842,MATCH(D838,地点選定リスト!$M$7:$M$842,0))</f>
        <v>17.2</v>
      </c>
    </row>
  </sheetData>
  <autoFilter ref="A2:V838" xr:uid="{FDD9889B-1549-4408-90C1-134CF89CAD05}"/>
  <mergeCells count="4">
    <mergeCell ref="H1:I1"/>
    <mergeCell ref="A1:A2"/>
    <mergeCell ref="B1:B2"/>
    <mergeCell ref="C1:C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地点選定リスト</vt:lpstr>
      <vt:lpstr>20230120</vt:lpstr>
      <vt:lpstr>評価協作成</vt:lpstr>
      <vt:lpstr>'20230120'!Print_Area</vt:lpstr>
      <vt:lpstr>地点選定リスト!Print_Area</vt:lpstr>
      <vt:lpstr>'20230120'!Print_Titles</vt:lpstr>
      <vt:lpstr>地点選定リスト!Print_Titles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sunalab</dc:creator>
  <cp:lastModifiedBy>砂川　雅彦</cp:lastModifiedBy>
  <cp:lastPrinted>2022-11-26T04:07:10Z</cp:lastPrinted>
  <dcterms:created xsi:type="dcterms:W3CDTF">2021-10-13T03:57:58Z</dcterms:created>
  <dcterms:modified xsi:type="dcterms:W3CDTF">2023-06-07T04:22:22Z</dcterms:modified>
</cp:coreProperties>
</file>